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<sst xmlns="http://schemas.openxmlformats.org/spreadsheetml/2006/main" count="33" uniqueCount="19">
  <si>
    <t>Densità</t>
  </si>
  <si>
    <t>g/mL</t>
  </si>
  <si>
    <t>Concentrazione</t>
  </si>
  <si>
    <t>% p/p</t>
  </si>
  <si>
    <t>mol/L</t>
  </si>
  <si>
    <t>Soluzioni acquose di HCl</t>
  </si>
  <si>
    <t>pendenza</t>
  </si>
  <si>
    <t>intercetta</t>
  </si>
  <si>
    <t>M1</t>
  </si>
  <si>
    <t>V1</t>
  </si>
  <si>
    <t>V2</t>
  </si>
  <si>
    <t>M2</t>
  </si>
  <si>
    <t>mL</t>
  </si>
  <si>
    <t>C1</t>
  </si>
  <si>
    <t>C2</t>
  </si>
  <si>
    <t>m1</t>
  </si>
  <si>
    <t>m2</t>
  </si>
  <si>
    <t>g</t>
  </si>
  <si>
    <t>% p/v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</si>
</sst>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2" fontId="41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"/>
          <c:w val="0.9345"/>
          <c:h val="0.97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Foglio1!$A$5:$A$13</c:f>
              <c:numCache/>
            </c:numRef>
          </c:xVal>
          <c:yVal>
            <c:numRef>
              <c:f>Foglio1!$B$5:$B$13</c:f>
              <c:numCache/>
            </c:numRef>
          </c:yVal>
          <c:smooth val="0"/>
        </c:ser>
        <c:axId val="20521642"/>
        <c:axId val="50477051"/>
      </c:scatterChart>
      <c:valAx>
        <c:axId val="20521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p/p</a:t>
                </a:r>
              </a:p>
            </c:rich>
          </c:tx>
          <c:layout>
            <c:manualLayout>
              <c:xMode val="factor"/>
              <c:yMode val="factor"/>
              <c:x val="-0.028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50477051"/>
        <c:crosses val="autoZero"/>
        <c:crossBetween val="midCat"/>
        <c:dispUnits/>
      </c:valAx>
      <c:valAx>
        <c:axId val="50477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densità (g/mL9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205216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1</xdr:row>
      <xdr:rowOff>180975</xdr:rowOff>
    </xdr:from>
    <xdr:to>
      <xdr:col>10</xdr:col>
      <xdr:colOff>523875</xdr:colOff>
      <xdr:row>17</xdr:row>
      <xdr:rowOff>9525</xdr:rowOff>
    </xdr:to>
    <xdr:graphicFrame>
      <xdr:nvGraphicFramePr>
        <xdr:cNvPr id="1" name="Grafico 1"/>
        <xdr:cNvGraphicFramePr/>
      </xdr:nvGraphicFramePr>
      <xdr:xfrm>
        <a:off x="3009900" y="419100"/>
        <a:ext cx="43243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zoomScalePageLayoutView="0" workbookViewId="0" topLeftCell="A1">
      <selection activeCell="A1" sqref="A1:K34"/>
    </sheetView>
  </sheetViews>
  <sheetFormatPr defaultColWidth="9.140625" defaultRowHeight="15"/>
  <cols>
    <col min="1" max="3" width="12.7109375" style="1" customWidth="1"/>
    <col min="4" max="16384" width="9.140625" style="1" customWidth="1"/>
  </cols>
  <sheetData>
    <row r="1" spans="1:3" ht="18.75">
      <c r="A1" s="3" t="s">
        <v>5</v>
      </c>
      <c r="B1" s="3"/>
      <c r="C1" s="3"/>
    </row>
    <row r="3" spans="1:3" ht="15">
      <c r="A3" s="6" t="s">
        <v>0</v>
      </c>
      <c r="B3" s="7" t="s">
        <v>2</v>
      </c>
      <c r="C3" s="7"/>
    </row>
    <row r="4" spans="1:3" ht="15">
      <c r="A4" s="6" t="s">
        <v>1</v>
      </c>
      <c r="B4" s="6" t="s">
        <v>3</v>
      </c>
      <c r="C4" s="6" t="s">
        <v>4</v>
      </c>
    </row>
    <row r="5" spans="1:3" ht="15">
      <c r="A5" s="8">
        <v>1</v>
      </c>
      <c r="B5" s="9">
        <v>0.36</v>
      </c>
      <c r="C5" s="10">
        <f>+B5*A5*10/36.46</f>
        <v>0.09873834339001644</v>
      </c>
    </row>
    <row r="6" spans="1:3" ht="15">
      <c r="A6" s="8">
        <v>1.025</v>
      </c>
      <c r="B6" s="6">
        <v>5.408</v>
      </c>
      <c r="C6" s="8">
        <f>+B6*A6*10/36.46</f>
        <v>1.5203510696653866</v>
      </c>
    </row>
    <row r="7" spans="1:3" ht="15">
      <c r="A7" s="8">
        <v>1.05</v>
      </c>
      <c r="B7" s="6">
        <v>10.52</v>
      </c>
      <c r="C7" s="8">
        <f>+B7*A7*10/36.46</f>
        <v>3.0296215030170046</v>
      </c>
    </row>
    <row r="8" spans="1:3" ht="15">
      <c r="A8" s="8">
        <v>1.08</v>
      </c>
      <c r="B8" s="6">
        <v>16.47</v>
      </c>
      <c r="C8" s="8">
        <f>+B8*A8*10/36.46</f>
        <v>4.878661546900713</v>
      </c>
    </row>
    <row r="9" spans="1:3" ht="15">
      <c r="A9" s="8">
        <v>1.115</v>
      </c>
      <c r="B9" s="6">
        <v>23.29</v>
      </c>
      <c r="C9" s="8">
        <f>+B9*A9*10/36.46</f>
        <v>7.122421832144815</v>
      </c>
    </row>
    <row r="10" spans="1:3" ht="15">
      <c r="A10" s="8">
        <v>1.14</v>
      </c>
      <c r="B10" s="6">
        <v>28.18</v>
      </c>
      <c r="C10" s="8">
        <f>+B10*A10*10/36.46</f>
        <v>8.811080636313768</v>
      </c>
    </row>
    <row r="11" spans="1:3" ht="15">
      <c r="A11" s="8">
        <v>1.165</v>
      </c>
      <c r="B11" s="6">
        <v>33.16</v>
      </c>
      <c r="C11" s="11">
        <f>+B11*A11*10/36.46</f>
        <v>10.595556774547449</v>
      </c>
    </row>
    <row r="12" spans="1:3" ht="15">
      <c r="A12" s="8">
        <v>1.18</v>
      </c>
      <c r="B12" s="6">
        <v>36.23</v>
      </c>
      <c r="C12" s="11">
        <f>+B12*A12*10/36.46</f>
        <v>11.72556226001097</v>
      </c>
    </row>
    <row r="13" spans="1:3" ht="15">
      <c r="A13" s="8">
        <v>1.19</v>
      </c>
      <c r="B13" s="6">
        <v>38.32</v>
      </c>
      <c r="C13" s="11">
        <f>+B13*A13*10/36.46</f>
        <v>12.507076247942951</v>
      </c>
    </row>
    <row r="15" spans="1:2" ht="15">
      <c r="A15" s="4" t="s">
        <v>6</v>
      </c>
      <c r="B15" s="5">
        <f>SLOPE(B5:B13,A5:A13)</f>
        <v>198.7763191763192</v>
      </c>
    </row>
    <row r="16" spans="1:2" ht="15">
      <c r="A16" s="4" t="s">
        <v>7</v>
      </c>
      <c r="B16" s="5">
        <f>INTERCEPT(B5:B13,A5:A13)</f>
        <v>-198.32138824538828</v>
      </c>
    </row>
    <row r="17" spans="1:6" ht="15">
      <c r="A17" s="8">
        <f>+(B17-$B$16)/$B$15</f>
        <v>1.183850215259559</v>
      </c>
      <c r="B17" s="11">
        <v>37</v>
      </c>
      <c r="C17" s="11">
        <f>+B17*A17*10/36.46</f>
        <v>12.013839266210555</v>
      </c>
      <c r="F17" s="2"/>
    </row>
    <row r="18" spans="1:3" ht="15">
      <c r="A18" s="8">
        <f>+(B18-$B$16)/$B$15</f>
        <v>1.0480191458852923</v>
      </c>
      <c r="B18" s="11">
        <v>10</v>
      </c>
      <c r="C18" s="8">
        <f>+B18*A18*10/36.46</f>
        <v>2.8744353973814927</v>
      </c>
    </row>
    <row r="20" spans="1:3" ht="15">
      <c r="A20" s="6" t="s">
        <v>8</v>
      </c>
      <c r="B20" s="11">
        <f>C17</f>
        <v>12.013839266210555</v>
      </c>
      <c r="C20" s="6" t="s">
        <v>4</v>
      </c>
    </row>
    <row r="21" spans="1:3" ht="15">
      <c r="A21" s="13" t="s">
        <v>9</v>
      </c>
      <c r="B21" s="14">
        <f>+B22*B23/B20</f>
        <v>239.2603508077528</v>
      </c>
      <c r="C21" s="13" t="s">
        <v>12</v>
      </c>
    </row>
    <row r="22" spans="1:3" ht="15">
      <c r="A22" s="6" t="s">
        <v>11</v>
      </c>
      <c r="B22" s="8">
        <f>C18</f>
        <v>2.8744353973814927</v>
      </c>
      <c r="C22" s="6" t="s">
        <v>4</v>
      </c>
    </row>
    <row r="23" spans="1:3" ht="15">
      <c r="A23" s="6" t="s">
        <v>10</v>
      </c>
      <c r="B23" s="6">
        <v>1000</v>
      </c>
      <c r="C23" s="6" t="s">
        <v>12</v>
      </c>
    </row>
    <row r="25" spans="1:5" ht="15">
      <c r="A25" s="6" t="s">
        <v>13</v>
      </c>
      <c r="B25" s="11">
        <f>B17</f>
        <v>37</v>
      </c>
      <c r="C25" s="6" t="s">
        <v>3</v>
      </c>
      <c r="D25" s="12"/>
      <c r="E25" s="12"/>
    </row>
    <row r="26" spans="1:5" ht="15">
      <c r="A26" s="13" t="s">
        <v>15</v>
      </c>
      <c r="B26" s="14">
        <f>+B27*B28/B25</f>
        <v>283.2484178068358</v>
      </c>
      <c r="C26" s="13" t="s">
        <v>17</v>
      </c>
      <c r="D26" s="14">
        <f>+B26/A17</f>
        <v>239.26035080775284</v>
      </c>
      <c r="E26" s="13" t="s">
        <v>12</v>
      </c>
    </row>
    <row r="27" spans="1:5" ht="15">
      <c r="A27" s="6" t="s">
        <v>14</v>
      </c>
      <c r="B27" s="11">
        <f>B18</f>
        <v>10</v>
      </c>
      <c r="C27" s="6" t="s">
        <v>3</v>
      </c>
      <c r="D27" s="12"/>
      <c r="E27" s="12"/>
    </row>
    <row r="28" spans="1:5" ht="15">
      <c r="A28" s="6" t="s">
        <v>16</v>
      </c>
      <c r="B28" s="15">
        <f>1000*A18</f>
        <v>1048.0191458852923</v>
      </c>
      <c r="C28" s="6" t="s">
        <v>17</v>
      </c>
      <c r="D28" s="12"/>
      <c r="E28" s="12"/>
    </row>
    <row r="30" spans="1:3" ht="15">
      <c r="A30" s="6" t="s">
        <v>13</v>
      </c>
      <c r="B30" s="11">
        <f>+B17*A17</f>
        <v>43.80245796460368</v>
      </c>
      <c r="C30" s="6" t="s">
        <v>18</v>
      </c>
    </row>
    <row r="31" spans="1:3" ht="15">
      <c r="A31" s="13" t="s">
        <v>9</v>
      </c>
      <c r="B31" s="14">
        <f>+B32*B33/B30</f>
        <v>239.26035080775281</v>
      </c>
      <c r="C31" s="13" t="s">
        <v>12</v>
      </c>
    </row>
    <row r="32" spans="1:3" ht="15">
      <c r="A32" s="6" t="s">
        <v>14</v>
      </c>
      <c r="B32" s="11">
        <f>+B18*A18</f>
        <v>10.480191458852923</v>
      </c>
      <c r="C32" s="6" t="s">
        <v>18</v>
      </c>
    </row>
    <row r="33" spans="1:3" ht="15">
      <c r="A33" s="6" t="s">
        <v>10</v>
      </c>
      <c r="B33" s="6">
        <v>1000</v>
      </c>
      <c r="C33" s="6" t="s">
        <v>12</v>
      </c>
    </row>
  </sheetData>
  <sheetProtection/>
  <mergeCells count="2">
    <mergeCell ref="B3:C3"/>
    <mergeCell ref="A1:C1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</dc:creator>
  <cp:keywords/>
  <dc:description/>
  <cp:lastModifiedBy>luisa</cp:lastModifiedBy>
  <cp:lastPrinted>2018-01-29T21:22:18Z</cp:lastPrinted>
  <dcterms:created xsi:type="dcterms:W3CDTF">2018-01-29T14:25:50Z</dcterms:created>
  <dcterms:modified xsi:type="dcterms:W3CDTF">2018-01-29T21:22:58Z</dcterms:modified>
  <cp:category/>
  <cp:version/>
  <cp:contentType/>
  <cp:contentStatus/>
</cp:coreProperties>
</file>