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5010" activeTab="0"/>
  </bookViews>
  <sheets>
    <sheet name="floruri" sheetId="1" r:id="rId1"/>
    <sheet name="Foglio2" sheetId="2" r:id="rId2"/>
    <sheet name="Foglio3" sheetId="3" r:id="rId3"/>
  </sheets>
  <definedNames>
    <definedName name="_xlnm.Print_Area" localSheetId="0">'floruri'!$A$1:$J$24</definedName>
  </definedNames>
  <calcPr fullCalcOnLoad="1"/>
</workbook>
</file>

<file path=xl/sharedStrings.xml><?xml version="1.0" encoding="utf-8"?>
<sst xmlns="http://schemas.openxmlformats.org/spreadsheetml/2006/main" count="21" uniqueCount="19">
  <si>
    <t>m</t>
  </si>
  <si>
    <t>q</t>
  </si>
  <si>
    <t>C</t>
  </si>
  <si>
    <t xml:space="preserve">medie </t>
  </si>
  <si>
    <t>x</t>
  </si>
  <si>
    <t>y</t>
  </si>
  <si>
    <r>
      <t>x</t>
    </r>
    <r>
      <rPr>
        <b/>
        <vertAlign val="superscript"/>
        <sz val="12"/>
        <color indexed="8"/>
        <rFont val="Calibri"/>
        <family val="2"/>
      </rPr>
      <t>2</t>
    </r>
  </si>
  <si>
    <r>
      <t>y</t>
    </r>
    <r>
      <rPr>
        <b/>
        <vertAlign val="superscript"/>
        <sz val="12"/>
        <color indexed="8"/>
        <rFont val="Calibri"/>
        <family val="2"/>
      </rPr>
      <t>2</t>
    </r>
  </si>
  <si>
    <t>x·y</t>
  </si>
  <si>
    <r>
      <t>x</t>
    </r>
    <r>
      <rPr>
        <b/>
        <vertAlign val="subscript"/>
        <sz val="12"/>
        <color indexed="8"/>
        <rFont val="Calibri"/>
        <family val="2"/>
      </rPr>
      <t>m</t>
    </r>
  </si>
  <si>
    <r>
      <t>y</t>
    </r>
    <r>
      <rPr>
        <b/>
        <vertAlign val="subscript"/>
        <sz val="12"/>
        <color indexed="8"/>
        <rFont val="Calibri"/>
        <family val="2"/>
      </rPr>
      <t>m</t>
    </r>
  </si>
  <si>
    <r>
      <t>x</t>
    </r>
    <r>
      <rPr>
        <b/>
        <vertAlign val="superscript"/>
        <sz val="12"/>
        <color indexed="8"/>
        <rFont val="Calibri"/>
        <family val="2"/>
      </rPr>
      <t>2</t>
    </r>
    <r>
      <rPr>
        <b/>
        <vertAlign val="subscript"/>
        <sz val="12"/>
        <color indexed="8"/>
        <rFont val="Calibri"/>
        <family val="2"/>
      </rPr>
      <t>m</t>
    </r>
  </si>
  <si>
    <r>
      <t>y</t>
    </r>
    <r>
      <rPr>
        <b/>
        <vertAlign val="superscript"/>
        <sz val="12"/>
        <color indexed="8"/>
        <rFont val="Calibri"/>
        <family val="2"/>
      </rPr>
      <t>2</t>
    </r>
    <r>
      <rPr>
        <b/>
        <vertAlign val="subscript"/>
        <sz val="12"/>
        <color indexed="8"/>
        <rFont val="Calibri"/>
        <family val="2"/>
      </rPr>
      <t>m</t>
    </r>
  </si>
  <si>
    <r>
      <t>(x·y)</t>
    </r>
    <r>
      <rPr>
        <b/>
        <vertAlign val="subscript"/>
        <sz val="12"/>
        <color indexed="8"/>
        <rFont val="Calibri"/>
        <family val="2"/>
      </rPr>
      <t>m</t>
    </r>
  </si>
  <si>
    <r>
      <t>[(x·y)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 xml:space="preserve"> - (x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·y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)]/[x</t>
    </r>
    <r>
      <rPr>
        <vertAlign val="superscript"/>
        <sz val="12"/>
        <color indexed="8"/>
        <rFont val="Calibri"/>
        <family val="2"/>
      </rPr>
      <t>2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 xml:space="preserve"> - (y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)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]</t>
    </r>
  </si>
  <si>
    <t>C (mol/L</t>
  </si>
  <si>
    <r>
      <t>y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 xml:space="preserve"> - (m·x</t>
    </r>
    <r>
      <rPr>
        <vertAlign val="subscript"/>
        <sz val="12"/>
        <color indexed="8"/>
        <rFont val="Calibri"/>
        <family val="2"/>
      </rPr>
      <t>m</t>
    </r>
    <r>
      <rPr>
        <sz val="12"/>
        <color indexed="8"/>
        <rFont val="Calibri"/>
        <family val="2"/>
      </rPr>
      <t>)</t>
    </r>
  </si>
  <si>
    <t>medie</t>
  </si>
  <si>
    <t>Campione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</si>
</sst>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E+00"/>
    <numFmt numFmtId="171" formatCode="0.000E+00"/>
    <numFmt numFmtId="172" formatCode="0.00000E+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67" fontId="43" fillId="0" borderId="10" xfId="0" applyNumberFormat="1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 vertical="center"/>
    </xf>
    <xf numFmtId="166" fontId="4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 quotePrefix="1">
      <alignment horizontal="left" vertical="center"/>
    </xf>
    <xf numFmtId="11" fontId="43" fillId="0" borderId="10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1" fontId="44" fillId="0" borderId="0" xfId="0" applyNumberFormat="1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165" fontId="44" fillId="0" borderId="10" xfId="0" applyNumberFormat="1" applyFont="1" applyBorder="1" applyAlignment="1">
      <alignment horizontal="center" vertical="center"/>
    </xf>
    <xf numFmtId="1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167" fontId="45" fillId="0" borderId="10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2" fontId="44" fillId="0" borderId="15" xfId="0" applyNumberFormat="1" applyFont="1" applyBorder="1" applyAlignment="1">
      <alignment horizontal="center" vertical="center"/>
    </xf>
    <xf numFmtId="0" fontId="43" fillId="0" borderId="15" xfId="0" applyFont="1" applyBorder="1" applyAlignment="1" quotePrefix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2525"/>
          <c:w val="0.9205"/>
          <c:h val="0.94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5"/>
            <c:backward val="5"/>
            <c:dispEq val="0"/>
            <c:dispRSqr val="0"/>
          </c:trendline>
          <c:xVal>
            <c:numRef>
              <c:f>floruri!$B$2:$B$6</c:f>
              <c:numCache/>
            </c:numRef>
          </c:xVal>
          <c:yVal>
            <c:numRef>
              <c:f>floruri!$C$2:$C$6</c:f>
              <c:numCache/>
            </c:numRef>
          </c:yVal>
          <c:smooth val="0"/>
        </c:ser>
        <c:axId val="20229739"/>
        <c:axId val="47849924"/>
      </c:scatterChart>
      <c:valAx>
        <c:axId val="20229739"/>
        <c:scaling>
          <c:orientation val="minMax"/>
          <c:max val="-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log C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7849924"/>
        <c:crosses val="autoZero"/>
        <c:crossBetween val="midCat"/>
        <c:dispUnits/>
        <c:majorUnit val="1"/>
        <c:minorUnit val="0.5"/>
      </c:valAx>
      <c:valAx>
        <c:axId val="4784992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 (mV)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0229739"/>
        <c:crosses val="autoZero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8</xdr:row>
      <xdr:rowOff>104775</xdr:rowOff>
    </xdr:from>
    <xdr:to>
      <xdr:col>5</xdr:col>
      <xdr:colOff>666750</xdr:colOff>
      <xdr:row>22</xdr:row>
      <xdr:rowOff>228600</xdr:rowOff>
    </xdr:to>
    <xdr:graphicFrame>
      <xdr:nvGraphicFramePr>
        <xdr:cNvPr id="1" name="Grafico 1"/>
        <xdr:cNvGraphicFramePr/>
      </xdr:nvGraphicFramePr>
      <xdr:xfrm>
        <a:off x="228600" y="2085975"/>
        <a:ext cx="46767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showGridLines="0" tabSelected="1" zoomScalePageLayoutView="0" workbookViewId="0" topLeftCell="A1">
      <selection activeCell="I23" sqref="I23"/>
    </sheetView>
  </sheetViews>
  <sheetFormatPr defaultColWidth="9.140625" defaultRowHeight="15"/>
  <cols>
    <col min="1" max="6" width="12.7109375" style="1" customWidth="1"/>
    <col min="7" max="7" width="4.140625" style="1" customWidth="1"/>
    <col min="8" max="13" width="12.7109375" style="1" customWidth="1"/>
    <col min="14" max="16384" width="9.140625" style="1" customWidth="1"/>
  </cols>
  <sheetData>
    <row r="1" spans="1:13" ht="19.5" customHeight="1">
      <c r="A1" s="21" t="s">
        <v>2</v>
      </c>
      <c r="B1" s="8" t="s">
        <v>4</v>
      </c>
      <c r="C1" s="8" t="s">
        <v>5</v>
      </c>
      <c r="D1" s="8" t="s">
        <v>6</v>
      </c>
      <c r="E1" s="8" t="s">
        <v>7</v>
      </c>
      <c r="F1" s="8" t="s">
        <v>8</v>
      </c>
      <c r="H1" s="8" t="s">
        <v>0</v>
      </c>
      <c r="I1" s="26">
        <f>+(F8-B8*C8)/(D8-B8^2)</f>
        <v>-27.802223835595488</v>
      </c>
      <c r="J1" s="27" t="s">
        <v>14</v>
      </c>
      <c r="K1" s="24"/>
      <c r="L1" s="25"/>
      <c r="M1" s="15"/>
    </row>
    <row r="2" spans="1:13" ht="19.5" customHeight="1">
      <c r="A2" s="13">
        <v>0.0001</v>
      </c>
      <c r="B2" s="13">
        <f>+LOG10(A2)</f>
        <v>-4</v>
      </c>
      <c r="C2" s="2">
        <v>40</v>
      </c>
      <c r="D2" s="3">
        <f>+B2^2</f>
        <v>16</v>
      </c>
      <c r="E2" s="3">
        <f>+C2^2</f>
        <v>1600</v>
      </c>
      <c r="F2" s="3">
        <f>+B2*C2</f>
        <v>-160</v>
      </c>
      <c r="H2" s="8" t="s">
        <v>1</v>
      </c>
      <c r="I2" s="26">
        <f>+C8-(I1*B8)</f>
        <v>-65.86681233967171</v>
      </c>
      <c r="J2" s="27" t="s">
        <v>16</v>
      </c>
      <c r="K2" s="24"/>
      <c r="L2" s="25"/>
      <c r="M2" s="15"/>
    </row>
    <row r="3" spans="1:10" ht="19.5" customHeight="1">
      <c r="A3" s="13">
        <v>5E-05</v>
      </c>
      <c r="B3" s="13">
        <f>+LOG10(A3)</f>
        <v>-4.301029995663981</v>
      </c>
      <c r="C3" s="2">
        <v>60</v>
      </c>
      <c r="D3" s="3">
        <f>+B3^2</f>
        <v>18.498859023601305</v>
      </c>
      <c r="E3" s="3">
        <f>+C3^2</f>
        <v>3600</v>
      </c>
      <c r="F3" s="3">
        <f>+B3*C3</f>
        <v>-258.0617997398389</v>
      </c>
      <c r="H3" s="10"/>
      <c r="I3" s="11"/>
      <c r="J3" s="12"/>
    </row>
    <row r="4" spans="1:11" ht="19.5" customHeight="1">
      <c r="A4" s="13">
        <v>1E-06</v>
      </c>
      <c r="B4" s="13">
        <f>+LOG10(A4)</f>
        <v>-6</v>
      </c>
      <c r="C4" s="2">
        <v>100</v>
      </c>
      <c r="D4" s="3">
        <f>+B4^2</f>
        <v>36</v>
      </c>
      <c r="E4" s="3">
        <f>+C4^2</f>
        <v>10000</v>
      </c>
      <c r="F4" s="3">
        <f>+B4*C4</f>
        <v>-600</v>
      </c>
      <c r="H4" s="8" t="s">
        <v>18</v>
      </c>
      <c r="I4" s="8" t="s">
        <v>4</v>
      </c>
      <c r="J4" s="18" t="s">
        <v>5</v>
      </c>
      <c r="K4" s="8" t="s">
        <v>15</v>
      </c>
    </row>
    <row r="5" spans="1:11" ht="19.5" customHeight="1">
      <c r="A5" s="13"/>
      <c r="B5" s="13"/>
      <c r="C5" s="7"/>
      <c r="D5" s="7"/>
      <c r="E5" s="6"/>
      <c r="F5" s="3"/>
      <c r="H5" s="8">
        <v>1</v>
      </c>
      <c r="I5" s="3">
        <f>+(J5-$I$2)/$I$1</f>
        <v>-4.347379297943951</v>
      </c>
      <c r="J5" s="5">
        <v>55</v>
      </c>
      <c r="K5" s="13">
        <f>10^I5</f>
        <v>4.4938720404316566E-05</v>
      </c>
    </row>
    <row r="6" spans="1:11" ht="19.5" customHeight="1">
      <c r="A6" s="13"/>
      <c r="B6" s="13"/>
      <c r="C6" s="2"/>
      <c r="D6" s="7"/>
      <c r="E6" s="6"/>
      <c r="F6" s="3"/>
      <c r="H6" s="8">
        <v>2</v>
      </c>
      <c r="I6" s="3">
        <f>+(J6-$I$2)/$I$1</f>
        <v>-4.527221026777112</v>
      </c>
      <c r="J6" s="5">
        <v>60</v>
      </c>
      <c r="K6" s="13">
        <f>10^I6</f>
        <v>2.970154037726459E-05</v>
      </c>
    </row>
    <row r="7" spans="1:11" ht="19.5" customHeight="1">
      <c r="A7" s="9" t="s">
        <v>3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H7" s="8">
        <v>3</v>
      </c>
      <c r="I7" s="3">
        <f>+(J7-$I$2)/$I$1</f>
        <v>-4.707062755610273</v>
      </c>
      <c r="J7" s="5">
        <v>65</v>
      </c>
      <c r="K7" s="13">
        <f>10^I7</f>
        <v>1.9630765915122493E-05</v>
      </c>
    </row>
    <row r="8" spans="1:11" ht="19.5" customHeight="1">
      <c r="A8" s="9"/>
      <c r="B8" s="14">
        <f>+AVERAGE(B2:B6)</f>
        <v>-4.76700999855466</v>
      </c>
      <c r="C8" s="14">
        <f>+AVERAGE(C2:C6)</f>
        <v>66.66666666666667</v>
      </c>
      <c r="D8" s="14">
        <f>+AVERAGE(D2:D6)</f>
        <v>23.499619674533772</v>
      </c>
      <c r="E8" s="14">
        <f>+AVERAGE(E2:E6)</f>
        <v>5066.666666666667</v>
      </c>
      <c r="F8" s="14">
        <f>+AVERAGE(F2:F6)</f>
        <v>-339.35393324661294</v>
      </c>
      <c r="H8" s="8">
        <v>4</v>
      </c>
      <c r="I8" s="3">
        <f>+(J8-$I$2)/$I$1</f>
        <v>-4.886904484443433</v>
      </c>
      <c r="J8" s="5">
        <v>70</v>
      </c>
      <c r="K8" s="13">
        <f>10^I8</f>
        <v>1.2974645944939598E-05</v>
      </c>
    </row>
    <row r="9" spans="8:11" ht="19.5" customHeight="1">
      <c r="H9" s="20" t="s">
        <v>17</v>
      </c>
      <c r="I9" s="22">
        <f>AVERAGE(I5:I8)</f>
        <v>-4.617141891193692</v>
      </c>
      <c r="J9" s="23">
        <f>AVERAGE(J5:J8)</f>
        <v>62.5</v>
      </c>
      <c r="K9" s="19">
        <f>AVERAGE(K5:K8)</f>
        <v>2.6811418160410813E-05</v>
      </c>
    </row>
    <row r="10" ht="19.5" customHeight="1">
      <c r="J10" s="16"/>
    </row>
    <row r="11" ht="19.5" customHeight="1">
      <c r="J11" s="16"/>
    </row>
    <row r="12" ht="19.5" customHeight="1">
      <c r="J12" s="16"/>
    </row>
    <row r="13" ht="19.5" customHeight="1">
      <c r="J13" s="16"/>
    </row>
    <row r="14" ht="19.5" customHeight="1">
      <c r="J14" s="17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sheetProtection/>
  <mergeCells count="1">
    <mergeCell ref="A7:A8"/>
  </mergeCells>
  <printOptions horizontalCentered="1" verticalCentered="1"/>
  <pageMargins left="0" right="0" top="0" bottom="0" header="0.31496062992125984" footer="0.31496062992125984"/>
  <pageSetup fitToHeight="1" fitToWidth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2018-06-19T17:32:34Z</cp:lastPrinted>
  <dcterms:created xsi:type="dcterms:W3CDTF">2016-01-14T13:01:15Z</dcterms:created>
  <dcterms:modified xsi:type="dcterms:W3CDTF">2018-06-19T17:38:33Z</dcterms:modified>
  <cp:category/>
  <cp:version/>
  <cp:contentType/>
  <cp:contentStatus/>
</cp:coreProperties>
</file>