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Foglio1!$A$1:$G$26</definedName>
  </definedNames>
  <calcPr calcId="124519"/>
</workbook>
</file>

<file path=xl/calcChain.xml><?xml version="1.0" encoding="utf-8"?>
<calcChain xmlns="http://schemas.openxmlformats.org/spreadsheetml/2006/main">
  <c r="C25" i="1"/>
  <c r="C24"/>
  <c r="G23"/>
  <c r="C23"/>
  <c r="G22"/>
  <c r="C22"/>
  <c r="F7"/>
  <c r="F8" s="1"/>
  <c r="F9" s="1"/>
  <c r="F10" s="1"/>
  <c r="F11" s="1"/>
  <c r="F12" s="1"/>
  <c r="C7"/>
  <c r="C8" s="1"/>
  <c r="C9" s="1"/>
  <c r="C10" s="1"/>
  <c r="C11" s="1"/>
  <c r="B7"/>
  <c r="B8" s="1"/>
  <c r="B9" s="1"/>
  <c r="B10" s="1"/>
  <c r="B11" s="1"/>
  <c r="B24" l="1"/>
  <c r="B13" s="1"/>
  <c r="B12"/>
  <c r="F24"/>
  <c r="G24" s="1"/>
  <c r="F14" s="1"/>
  <c r="F13"/>
  <c r="B25"/>
  <c r="C13" s="1"/>
  <c r="C12"/>
  <c r="C14" l="1"/>
  <c r="F15"/>
  <c r="B14"/>
</calcChain>
</file>

<file path=xl/sharedStrings.xml><?xml version="1.0" encoding="utf-8"?>
<sst xmlns="http://schemas.openxmlformats.org/spreadsheetml/2006/main" count="47" uniqueCount="30">
  <si>
    <t>Titolazione campione di disgorgante</t>
  </si>
  <si>
    <t>prelievo campione</t>
  </si>
  <si>
    <t>prelievo</t>
  </si>
  <si>
    <t>cilindro</t>
  </si>
  <si>
    <t>pipetta</t>
  </si>
  <si>
    <t>bilancia</t>
  </si>
  <si>
    <t>5,0 mL</t>
  </si>
  <si>
    <t>9,17 g</t>
  </si>
  <si>
    <t>V1 NaOH 0,100 M</t>
  </si>
  <si>
    <t>V2 NaOH 0,100 M</t>
  </si>
  <si>
    <t>19,3</t>
  </si>
  <si>
    <t>V3 NaOH 0,100 M</t>
  </si>
  <si>
    <t>V medio</t>
  </si>
  <si>
    <t>n NaOH</t>
  </si>
  <si>
    <t>n H2SO4 in 10,0 mL</t>
  </si>
  <si>
    <t>n H2SO4 in 1000 mL</t>
  </si>
  <si>
    <t xml:space="preserve">Molarità </t>
  </si>
  <si>
    <t>m H2SO4 in 9,17 g</t>
  </si>
  <si>
    <t>g/L H2SO4</t>
  </si>
  <si>
    <t>% m/m</t>
  </si>
  <si>
    <t>m di 1 L soluzione</t>
  </si>
  <si>
    <t>n H2SO4 in 100 g</t>
  </si>
  <si>
    <t>V di 100 g di soluz.</t>
  </si>
  <si>
    <t>Vademecum di chimica</t>
  </si>
  <si>
    <t>Molarità</t>
  </si>
  <si>
    <t>Densità</t>
  </si>
  <si>
    <t>mol/L</t>
  </si>
  <si>
    <t>g/mL</t>
  </si>
  <si>
    <t>pendenza</t>
  </si>
  <si>
    <t>intercetta</t>
  </si>
</sst>
</file>

<file path=xl/styles.xml><?xml version="1.0" encoding="utf-8"?>
<styleSheet xmlns="http://schemas.openxmlformats.org/spreadsheetml/2006/main">
  <numFmts count="5">
    <numFmt numFmtId="164" formatCode="0.00000"/>
    <numFmt numFmtId="165" formatCode="0.000000"/>
    <numFmt numFmtId="166" formatCode="0.0000"/>
    <numFmt numFmtId="167" formatCode="0.0"/>
    <numFmt numFmtId="168" formatCode="0.000"/>
  </numFmts>
  <fonts count="4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167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="150" zoomScaleNormal="150" workbookViewId="0">
      <selection sqref="A1:A3"/>
    </sheetView>
  </sheetViews>
  <sheetFormatPr defaultRowHeight="15"/>
  <cols>
    <col min="1" max="1" width="18.7109375" customWidth="1"/>
    <col min="2" max="4" width="10.7109375" customWidth="1"/>
    <col min="5" max="5" width="18.7109375" customWidth="1"/>
    <col min="6" max="6" width="10.7109375" customWidth="1"/>
    <col min="7" max="7" width="9.42578125" bestFit="1" customWidth="1"/>
  </cols>
  <sheetData>
    <row r="1" spans="1:7" ht="15" customHeight="1">
      <c r="A1" s="1" t="s">
        <v>0</v>
      </c>
      <c r="B1" s="2" t="s">
        <v>1</v>
      </c>
      <c r="C1" s="2"/>
      <c r="D1" s="3"/>
      <c r="E1" s="1" t="s">
        <v>0</v>
      </c>
      <c r="F1" s="4" t="s">
        <v>2</v>
      </c>
      <c r="G1" s="3"/>
    </row>
    <row r="2" spans="1:7" ht="15" customHeight="1">
      <c r="A2" s="1"/>
      <c r="B2" s="5" t="s">
        <v>3</v>
      </c>
      <c r="C2" s="5" t="s">
        <v>4</v>
      </c>
      <c r="D2" s="3"/>
      <c r="E2" s="1"/>
      <c r="F2" s="5" t="s">
        <v>5</v>
      </c>
      <c r="G2" s="3"/>
    </row>
    <row r="3" spans="1:7" ht="15" customHeight="1">
      <c r="A3" s="1"/>
      <c r="B3" s="6" t="s">
        <v>6</v>
      </c>
      <c r="C3" s="5" t="s">
        <v>6</v>
      </c>
      <c r="D3" s="3"/>
      <c r="E3" s="1"/>
      <c r="F3" s="5" t="s">
        <v>7</v>
      </c>
      <c r="G3" s="3"/>
    </row>
    <row r="4" spans="1:7" ht="15" customHeight="1">
      <c r="A4" s="7" t="s">
        <v>8</v>
      </c>
      <c r="B4" s="5">
        <v>18.7</v>
      </c>
      <c r="C4" s="5">
        <v>18.5</v>
      </c>
      <c r="D4" s="3"/>
      <c r="E4" s="7" t="s">
        <v>8</v>
      </c>
      <c r="F4" s="5">
        <v>18.7</v>
      </c>
      <c r="G4" s="3"/>
    </row>
    <row r="5" spans="1:7" ht="15" customHeight="1">
      <c r="A5" s="7" t="s">
        <v>9</v>
      </c>
      <c r="B5" s="5">
        <v>18.899999999999999</v>
      </c>
      <c r="C5" s="5">
        <v>18.3</v>
      </c>
      <c r="D5" s="3"/>
      <c r="E5" s="7" t="s">
        <v>9</v>
      </c>
      <c r="F5" s="8" t="s">
        <v>10</v>
      </c>
      <c r="G5" s="3"/>
    </row>
    <row r="6" spans="1:7" ht="15" customHeight="1">
      <c r="A6" s="7" t="s">
        <v>11</v>
      </c>
      <c r="B6" s="5">
        <v>18.7</v>
      </c>
      <c r="C6" s="5">
        <v>18.2</v>
      </c>
      <c r="D6" s="3"/>
      <c r="E6" s="7" t="s">
        <v>11</v>
      </c>
      <c r="F6" s="5">
        <v>18.600000000000001</v>
      </c>
      <c r="G6" s="3"/>
    </row>
    <row r="7" spans="1:7" ht="15" customHeight="1">
      <c r="A7" s="7" t="s">
        <v>12</v>
      </c>
      <c r="B7" s="9">
        <f>AVERAGE(B4:B6)</f>
        <v>18.766666666666666</v>
      </c>
      <c r="C7" s="9">
        <f>AVERAGE(C4:C6)</f>
        <v>18.333333333333332</v>
      </c>
      <c r="D7" s="10"/>
      <c r="E7" s="7" t="s">
        <v>12</v>
      </c>
      <c r="F7" s="9">
        <f>AVERAGE(F4:F6)</f>
        <v>18.649999999999999</v>
      </c>
      <c r="G7" s="3"/>
    </row>
    <row r="8" spans="1:7" ht="15" customHeight="1">
      <c r="A8" s="7" t="s">
        <v>13</v>
      </c>
      <c r="B8" s="11">
        <f>+B7*0.1/1000</f>
        <v>1.8766666666666667E-3</v>
      </c>
      <c r="C8" s="11">
        <f>+C7*0.1/1000</f>
        <v>1.8333333333333333E-3</v>
      </c>
      <c r="D8" s="3"/>
      <c r="E8" s="7" t="s">
        <v>13</v>
      </c>
      <c r="F8" s="11">
        <f>+F7*0.1/1000</f>
        <v>1.8649999999999999E-3</v>
      </c>
      <c r="G8" s="3"/>
    </row>
    <row r="9" spans="1:7" ht="15" customHeight="1">
      <c r="A9" s="7" t="s">
        <v>14</v>
      </c>
      <c r="B9" s="12">
        <f>+B8/2</f>
        <v>9.3833333333333334E-4</v>
      </c>
      <c r="C9" s="12">
        <f>+C8/2</f>
        <v>9.1666666666666665E-4</v>
      </c>
      <c r="D9" s="13"/>
      <c r="E9" s="7" t="s">
        <v>14</v>
      </c>
      <c r="F9" s="12">
        <f>+F8/2</f>
        <v>9.3249999999999995E-4</v>
      </c>
      <c r="G9" s="3"/>
    </row>
    <row r="10" spans="1:7" ht="15" customHeight="1">
      <c r="A10" s="7" t="s">
        <v>15</v>
      </c>
      <c r="B10" s="14">
        <f>+B9*100</f>
        <v>9.3833333333333338E-2</v>
      </c>
      <c r="C10" s="14">
        <f>+C9*100</f>
        <v>9.166666666666666E-2</v>
      </c>
      <c r="D10" s="15"/>
      <c r="E10" s="7" t="s">
        <v>15</v>
      </c>
      <c r="F10" s="14">
        <f>+F9*100</f>
        <v>9.325E-2</v>
      </c>
      <c r="G10" s="3"/>
    </row>
    <row r="11" spans="1:7" ht="15" customHeight="1">
      <c r="A11" s="16" t="s">
        <v>16</v>
      </c>
      <c r="B11" s="17">
        <f>+B10/0.005</f>
        <v>18.766666666666666</v>
      </c>
      <c r="C11" s="18">
        <f>+C10/0.005</f>
        <v>18.333333333333332</v>
      </c>
      <c r="D11" s="19"/>
      <c r="E11" s="7" t="s">
        <v>17</v>
      </c>
      <c r="F11" s="9">
        <f>+F10*98.08</f>
        <v>9.1459600000000005</v>
      </c>
      <c r="G11" s="3"/>
    </row>
    <row r="12" spans="1:7" ht="15" customHeight="1">
      <c r="A12" s="7" t="s">
        <v>18</v>
      </c>
      <c r="B12" s="4">
        <f>+B11*98.08</f>
        <v>1840.6346666666666</v>
      </c>
      <c r="C12" s="4">
        <f>+C11*98.08</f>
        <v>1798.1333333333332</v>
      </c>
      <c r="D12" s="20"/>
      <c r="E12" s="21" t="s">
        <v>19</v>
      </c>
      <c r="F12" s="18">
        <f>+F11/9.17*100</f>
        <v>99.737840785169041</v>
      </c>
      <c r="G12" s="3"/>
    </row>
    <row r="13" spans="1:7" ht="15" customHeight="1">
      <c r="A13" s="7" t="s">
        <v>20</v>
      </c>
      <c r="B13" s="4">
        <f>+C24*1000</f>
        <v>1844.3821563498987</v>
      </c>
      <c r="C13" s="4">
        <f>+C25*1000</f>
        <v>1839.4330136588203</v>
      </c>
      <c r="D13" s="20"/>
      <c r="E13" s="22" t="s">
        <v>21</v>
      </c>
      <c r="F13" s="9">
        <f>+F12/98.08</f>
        <v>1.0169029443838606</v>
      </c>
      <c r="G13" s="3"/>
    </row>
    <row r="14" spans="1:7" ht="15" customHeight="1">
      <c r="A14" s="21" t="s">
        <v>19</v>
      </c>
      <c r="B14" s="18">
        <f>+B12*100/B13</f>
        <v>99.796815986842518</v>
      </c>
      <c r="C14" s="18">
        <f>+C12*100/C13</f>
        <v>97.754760297395237</v>
      </c>
      <c r="D14" s="19"/>
      <c r="E14" s="22" t="s">
        <v>22</v>
      </c>
      <c r="F14" s="14">
        <f>100/G24/1000</f>
        <v>5.4222139998675395E-2</v>
      </c>
      <c r="G14" s="3"/>
    </row>
    <row r="15" spans="1:7" ht="15" customHeight="1">
      <c r="A15" s="3"/>
      <c r="B15" s="23"/>
      <c r="C15" s="3"/>
      <c r="D15" s="3"/>
      <c r="E15" s="16" t="s">
        <v>16</v>
      </c>
      <c r="F15" s="18">
        <f>+F13/F14</f>
        <v>18.754386020336025</v>
      </c>
      <c r="G15" s="3"/>
    </row>
    <row r="16" spans="1:7" ht="15" customHeight="1">
      <c r="A16" s="3"/>
      <c r="B16" s="23"/>
      <c r="C16" s="3"/>
      <c r="D16" s="3"/>
      <c r="E16" s="3"/>
      <c r="F16" s="19"/>
      <c r="G16" s="3"/>
    </row>
    <row r="17" spans="1:7" ht="15" customHeight="1">
      <c r="A17" s="24" t="s">
        <v>23</v>
      </c>
      <c r="B17" s="25" t="s">
        <v>24</v>
      </c>
      <c r="C17" s="5" t="s">
        <v>25</v>
      </c>
      <c r="D17" s="3"/>
      <c r="E17" s="24" t="s">
        <v>23</v>
      </c>
      <c r="F17" s="26" t="s">
        <v>19</v>
      </c>
      <c r="G17" s="5" t="s">
        <v>25</v>
      </c>
    </row>
    <row r="18" spans="1:7" ht="15" customHeight="1">
      <c r="A18" s="24"/>
      <c r="B18" s="25" t="s">
        <v>26</v>
      </c>
      <c r="C18" s="5" t="s">
        <v>27</v>
      </c>
      <c r="D18" s="3"/>
      <c r="E18" s="24"/>
      <c r="F18" s="26"/>
      <c r="G18" s="5" t="s">
        <v>27</v>
      </c>
    </row>
    <row r="19" spans="1:7" ht="15" customHeight="1">
      <c r="A19" s="24"/>
      <c r="B19" s="5">
        <v>17.28</v>
      </c>
      <c r="C19" s="5">
        <v>1.827</v>
      </c>
      <c r="D19" s="3"/>
      <c r="E19" s="24"/>
      <c r="F19" s="5">
        <v>92.77</v>
      </c>
      <c r="G19" s="5">
        <v>1.827</v>
      </c>
    </row>
    <row r="20" spans="1:7" ht="15" customHeight="1">
      <c r="A20" s="24"/>
      <c r="B20" s="5">
        <v>17.62</v>
      </c>
      <c r="C20" s="5">
        <v>1.8320000000000001</v>
      </c>
      <c r="D20" s="3"/>
      <c r="E20" s="24"/>
      <c r="F20" s="5">
        <v>94.32</v>
      </c>
      <c r="G20" s="5">
        <v>1.8320000000000001</v>
      </c>
    </row>
    <row r="21" spans="1:7" ht="15" customHeight="1">
      <c r="A21" s="24"/>
      <c r="B21" s="5">
        <v>18.059999999999999</v>
      </c>
      <c r="C21" s="5">
        <v>1.8360000000000001</v>
      </c>
      <c r="D21" s="3"/>
      <c r="E21" s="24"/>
      <c r="F21" s="5">
        <v>96.45</v>
      </c>
      <c r="G21" s="5">
        <v>1.8360000000000001</v>
      </c>
    </row>
    <row r="22" spans="1:7" ht="15" customHeight="1">
      <c r="A22" s="3"/>
      <c r="B22" s="27" t="s">
        <v>28</v>
      </c>
      <c r="C22" s="31">
        <f xml:space="preserve"> SLOPE(C19:C21,B19:B21)</f>
        <v>1.1421098517872895E-2</v>
      </c>
      <c r="D22" s="3"/>
      <c r="E22" s="3"/>
      <c r="F22" s="27" t="s">
        <v>28</v>
      </c>
      <c r="G22" s="30">
        <f xml:space="preserve"> SLOPE(G19:G21,F19:F21)</f>
        <v>2.4114091534923935E-3</v>
      </c>
    </row>
    <row r="23" spans="1:7" ht="15" customHeight="1">
      <c r="A23" s="3"/>
      <c r="B23" s="27" t="s">
        <v>29</v>
      </c>
      <c r="C23" s="32">
        <f>INTERCEPT(C19:C21,B19:B21)</f>
        <v>1.6300462074978173</v>
      </c>
      <c r="D23" s="3"/>
      <c r="E23" s="3"/>
      <c r="F23" s="27" t="s">
        <v>29</v>
      </c>
      <c r="G23" s="33">
        <f>INTERCEPT(G19:G21,F19:F21)</f>
        <v>1.603756349539589</v>
      </c>
    </row>
    <row r="24" spans="1:7" ht="15" customHeight="1">
      <c r="A24" s="3"/>
      <c r="B24" s="18">
        <f>B11</f>
        <v>18.766666666666666</v>
      </c>
      <c r="C24" s="28">
        <f>+B24*$C$22+$C$23</f>
        <v>1.8443821563498985</v>
      </c>
      <c r="D24" s="29"/>
      <c r="E24" s="29"/>
      <c r="F24" s="18">
        <f>F12</f>
        <v>99.737840785169041</v>
      </c>
      <c r="G24" s="28">
        <f>+F24*G22+G23</f>
        <v>1.8442650917585126</v>
      </c>
    </row>
    <row r="25" spans="1:7" ht="15" customHeight="1">
      <c r="A25" s="3"/>
      <c r="B25" s="18">
        <f>C11</f>
        <v>18.333333333333332</v>
      </c>
      <c r="C25" s="28">
        <f>+B25*$C$22+$C$23</f>
        <v>1.8394330136588204</v>
      </c>
      <c r="D25" s="29"/>
      <c r="E25" s="29"/>
      <c r="F25" s="3"/>
      <c r="G25" s="3"/>
    </row>
  </sheetData>
  <mergeCells count="6">
    <mergeCell ref="A1:A3"/>
    <mergeCell ref="B1:C1"/>
    <mergeCell ref="E1:E3"/>
    <mergeCell ref="A17:A21"/>
    <mergeCell ref="E17:E21"/>
    <mergeCell ref="F17:F1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cp:lastPrinted>2018-04-20T17:41:23Z</cp:lastPrinted>
  <dcterms:created xsi:type="dcterms:W3CDTF">2018-04-20T17:36:26Z</dcterms:created>
  <dcterms:modified xsi:type="dcterms:W3CDTF">2018-04-20T17:49:05Z</dcterms:modified>
</cp:coreProperties>
</file>