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TTEX\"/>
    </mc:Choice>
  </mc:AlternateContent>
  <xr:revisionPtr revIDLastSave="0" documentId="13_ncr:1_{B92CDD1E-E1CB-4CE1-992F-3B94E5F87F10}" xr6:coauthVersionLast="47" xr6:coauthVersionMax="47" xr10:uidLastSave="{00000000-0000-0000-0000-000000000000}"/>
  <bookViews>
    <workbookView xWindow="-120" yWindow="-120" windowWidth="29040" windowHeight="15840" xr2:uid="{24330848-43C5-4CF9-9FAD-6B673683A903}"/>
  </bookViews>
  <sheets>
    <sheet name="Foglio1" sheetId="1" r:id="rId1"/>
  </sheets>
  <externalReferences>
    <externalReference r:id="rId2"/>
  </externalReferences>
  <definedNames>
    <definedName name="_xlnm.Print_Area" localSheetId="0">Foglio1!$A$1:$H$34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9" i="1"/>
  <c r="G10" i="1"/>
  <c r="G8" i="1"/>
  <c r="G7" i="1"/>
  <c r="H7" i="1" s="1"/>
  <c r="G6" i="1"/>
  <c r="G5" i="1"/>
  <c r="B17" i="1"/>
  <c r="C29" i="1"/>
  <c r="D29" i="1"/>
  <c r="E29" i="1"/>
  <c r="F29" i="1"/>
  <c r="G29" i="1"/>
  <c r="H29" i="1"/>
  <c r="C30" i="1"/>
  <c r="D30" i="1"/>
  <c r="E30" i="1"/>
  <c r="F30" i="1"/>
  <c r="G30" i="1"/>
  <c r="H30" i="1"/>
  <c r="B30" i="1"/>
  <c r="B29" i="1"/>
  <c r="H28" i="1"/>
  <c r="G28" i="1"/>
  <c r="F28" i="1"/>
  <c r="E28" i="1"/>
  <c r="D28" i="1"/>
  <c r="C28" i="1"/>
  <c r="B28" i="1"/>
  <c r="B27" i="1"/>
  <c r="C18" i="1"/>
  <c r="D18" i="1"/>
  <c r="E18" i="1"/>
  <c r="F18" i="1"/>
  <c r="G18" i="1"/>
  <c r="H18" i="1"/>
  <c r="B18" i="1"/>
  <c r="C17" i="1"/>
  <c r="D17" i="1"/>
  <c r="E17" i="1"/>
  <c r="E19" i="1" s="1"/>
  <c r="E20" i="1" s="1"/>
  <c r="E21" i="1" s="1"/>
  <c r="F17" i="1"/>
  <c r="G17" i="1"/>
  <c r="H17" i="1"/>
  <c r="B16" i="1"/>
  <c r="H11" i="1"/>
  <c r="E11" i="1"/>
  <c r="F11" i="1" s="1"/>
  <c r="C11" i="1"/>
  <c r="D11" i="1" s="1"/>
  <c r="H10" i="1"/>
  <c r="C10" i="1"/>
  <c r="D10" i="1" s="1"/>
  <c r="H9" i="1"/>
  <c r="C9" i="1"/>
  <c r="D9" i="1" s="1"/>
  <c r="H8" i="1"/>
  <c r="C8" i="1"/>
  <c r="D8" i="1" s="1"/>
  <c r="C7" i="1"/>
  <c r="D7" i="1" s="1"/>
  <c r="H6" i="1"/>
  <c r="C6" i="1"/>
  <c r="D6" i="1" s="1"/>
  <c r="H5" i="1"/>
  <c r="C5" i="1"/>
  <c r="D5" i="1" s="1"/>
  <c r="C19" i="1" l="1"/>
  <c r="C20" i="1" s="1"/>
  <c r="D19" i="1"/>
  <c r="D20" i="1" s="1"/>
  <c r="B19" i="1"/>
  <c r="B20" i="1" s="1"/>
  <c r="B21" i="1" s="1"/>
  <c r="E5" i="1" s="1"/>
  <c r="D22" i="1"/>
  <c r="D21" i="1"/>
  <c r="E7" i="1" s="1"/>
  <c r="F7" i="1" s="1"/>
  <c r="C22" i="1"/>
  <c r="C21" i="1"/>
  <c r="E6" i="1" s="1"/>
  <c r="F6" i="1" s="1"/>
  <c r="H19" i="1"/>
  <c r="H20" i="1" s="1"/>
  <c r="H21" i="1" s="1"/>
  <c r="E22" i="1"/>
  <c r="E8" i="1"/>
  <c r="F8" i="1" s="1"/>
  <c r="H22" i="1" l="1"/>
  <c r="B22" i="1"/>
  <c r="F5" i="1"/>
  <c r="G19" i="1" s="1"/>
  <c r="G20" i="1" s="1"/>
  <c r="F19" i="1"/>
  <c r="F20" i="1" s="1"/>
  <c r="F21" i="1" l="1"/>
  <c r="E9" i="1" s="1"/>
  <c r="F9" i="1" s="1"/>
  <c r="F22" i="1"/>
  <c r="G21" i="1"/>
  <c r="E10" i="1" s="1"/>
  <c r="F10" i="1" s="1"/>
  <c r="G22" i="1"/>
</calcChain>
</file>

<file path=xl/sharedStrings.xml><?xml version="1.0" encoding="utf-8"?>
<sst xmlns="http://schemas.openxmlformats.org/spreadsheetml/2006/main" count="31" uniqueCount="24">
  <si>
    <t>Ka</t>
  </si>
  <si>
    <t>Ca</t>
  </si>
  <si>
    <t>radq(KaCa)</t>
  </si>
  <si>
    <t xml:space="preserve">equazione 2° </t>
  </si>
  <si>
    <t>equazione 3°</t>
  </si>
  <si>
    <t>mol/L</t>
  </si>
  <si>
    <t>[H+] mol/L</t>
  </si>
  <si>
    <t>pH</t>
  </si>
  <si>
    <t>a</t>
  </si>
  <si>
    <t>equazione 2° : [H+]^2 + Ka[H+] - KaCa = 0</t>
  </si>
  <si>
    <t>[H+]1</t>
  </si>
  <si>
    <t>[H+]2</t>
  </si>
  <si>
    <t>equazione 3° : [H+]^3 + Ka[H+]^2 - (Kw + KaCa)[H+] - KaKw = 0</t>
  </si>
  <si>
    <t>b = Ka</t>
  </si>
  <si>
    <t>c = -KaCa</t>
  </si>
  <si>
    <t xml:space="preserve"> b = Ka</t>
  </si>
  <si>
    <t>c = -(Kw+KaCa)</t>
  </si>
  <si>
    <t>d = -KaKw</t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</si>
  <si>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 xml:space="preserve"> = b^2-4ac</t>
    </r>
  </si>
  <si>
    <r>
      <rPr>
        <sz val="12"/>
        <color theme="1"/>
        <rFont val="Calibri"/>
        <family val="2"/>
        <scheme val="minor"/>
      </rPr>
      <t xml:space="preserve">radq </t>
    </r>
    <r>
      <rPr>
        <sz val="12"/>
        <color theme="1"/>
        <rFont val="Symbol"/>
        <family val="1"/>
        <charset val="2"/>
      </rPr>
      <t>D</t>
    </r>
  </si>
  <si>
    <t>http://utenti.quipo.it/base5/numeri/equasolutore.htm</t>
  </si>
  <si>
    <t>[H+]</t>
  </si>
  <si>
    <t>inserire i coefficienti nel programma a lato e copiare i risultati forniti</t>
  </si>
  <si>
    <t>CALCOLO pH DI UN ACIDO DEBOLE MONOPROTICO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</si>
</sst>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1"/>
      <charset val="2"/>
      <scheme val="minor"/>
    </font>
    <font>
      <sz val="12"/>
      <color theme="1"/>
      <name val="Symbol"/>
      <family val="2"/>
      <charset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 "/>
    </font>
    <font>
      <b/>
      <sz val="18"/>
      <color theme="1"/>
      <name val="Calibri"/>
      <family val="2"/>
      <scheme val="minor"/>
    </font>
    <font>
      <sz val="9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11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/>
    </xf>
    <xf numFmtId="11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11" fontId="6" fillId="3" borderId="1" xfId="0" applyNumberFormat="1" applyFont="1" applyFill="1" applyBorder="1" applyAlignment="1">
      <alignment horizontal="center" vertical="center"/>
    </xf>
    <xf numFmtId="11" fontId="11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OLI%203&#1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1"/>
      <sheetName val="Foglio1"/>
      <sheetName val="Foglio5"/>
      <sheetName val="Foglio2"/>
      <sheetName val="composti N + O"/>
      <sheetName val="Foglio3"/>
      <sheetName val="Foglio4"/>
    </sheetNames>
    <sheetDataSet>
      <sheetData sheetId="0" refreshError="1"/>
      <sheetData sheetId="1">
        <row r="5159">
          <cell r="H5159">
            <v>9.9900199501397162E-7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enti.quipo.it/base5/numeri/equasolutor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4ED9-D9A7-499B-9685-6625CBB41201}">
  <sheetPr>
    <pageSetUpPr fitToPage="1"/>
  </sheetPr>
  <dimension ref="A1:I34"/>
  <sheetViews>
    <sheetView showGridLines="0" tabSelected="1" workbookViewId="0">
      <selection activeCell="M7" sqref="M7"/>
    </sheetView>
  </sheetViews>
  <sheetFormatPr defaultRowHeight="18.75"/>
  <cols>
    <col min="1" max="1" width="15.140625" style="2" bestFit="1" customWidth="1"/>
    <col min="2" max="8" width="16.7109375" style="2" customWidth="1"/>
    <col min="9" max="9" width="11.28515625" style="2" bestFit="1" customWidth="1"/>
    <col min="10" max="16384" width="9.140625" style="2"/>
  </cols>
  <sheetData>
    <row r="1" spans="1:9" ht="23.25" customHeight="1">
      <c r="A1" s="21" t="s">
        <v>23</v>
      </c>
      <c r="B1" s="21"/>
      <c r="C1" s="21"/>
      <c r="D1" s="21"/>
      <c r="E1" s="21"/>
      <c r="F1" s="21"/>
      <c r="G1" s="21"/>
      <c r="H1" s="21"/>
    </row>
    <row r="2" spans="1:9" ht="20.100000000000001" customHeight="1"/>
    <row r="3" spans="1:9" ht="20.100000000000001" customHeight="1">
      <c r="A3" s="17" t="s">
        <v>0</v>
      </c>
      <c r="B3" s="1" t="s">
        <v>1</v>
      </c>
      <c r="C3" s="17" t="s">
        <v>2</v>
      </c>
      <c r="D3" s="17"/>
      <c r="E3" s="17" t="s">
        <v>3</v>
      </c>
      <c r="F3" s="17"/>
      <c r="G3" s="17" t="s">
        <v>4</v>
      </c>
      <c r="H3" s="17"/>
    </row>
    <row r="4" spans="1:9" ht="20.100000000000001" customHeight="1">
      <c r="A4" s="17"/>
      <c r="B4" s="1" t="s">
        <v>5</v>
      </c>
      <c r="C4" s="1" t="s">
        <v>6</v>
      </c>
      <c r="D4" s="1" t="s">
        <v>7</v>
      </c>
      <c r="E4" s="1" t="s">
        <v>6</v>
      </c>
      <c r="F4" s="1" t="s">
        <v>7</v>
      </c>
      <c r="G4" s="1" t="s">
        <v>6</v>
      </c>
      <c r="H4" s="1" t="s">
        <v>7</v>
      </c>
    </row>
    <row r="5" spans="1:9" ht="20.100000000000001" customHeight="1">
      <c r="A5" s="18">
        <v>1E-3</v>
      </c>
      <c r="B5" s="3">
        <v>1</v>
      </c>
      <c r="C5" s="3">
        <f t="shared" ref="C5:C11" si="0">+SQRT($A$5)*B5</f>
        <v>3.1622776601683791E-2</v>
      </c>
      <c r="D5" s="4">
        <f>-LOG10(C5)</f>
        <v>1.5</v>
      </c>
      <c r="E5" s="11">
        <f>B21</f>
        <v>3.1126729201736938E-2</v>
      </c>
      <c r="F5" s="4">
        <f>-LOG10(E5)</f>
        <v>1.5068665126058565</v>
      </c>
      <c r="G5" s="15">
        <f>B34</f>
        <v>3.1126729201742E-2</v>
      </c>
      <c r="H5" s="4">
        <f>-LOG10(G5)</f>
        <v>1.5068665126057859</v>
      </c>
      <c r="I5" s="5"/>
    </row>
    <row r="6" spans="1:9" ht="20.100000000000001" customHeight="1">
      <c r="A6" s="18"/>
      <c r="B6" s="3">
        <v>0.1</v>
      </c>
      <c r="C6" s="3">
        <f t="shared" si="0"/>
        <v>3.1622776601683794E-3</v>
      </c>
      <c r="D6" s="4">
        <f t="shared" ref="D6:F11" si="1">-LOG10(C6)</f>
        <v>2.5</v>
      </c>
      <c r="E6" s="11">
        <f>C21</f>
        <v>9.5124921972503922E-3</v>
      </c>
      <c r="F6" s="4">
        <f t="shared" si="1"/>
        <v>2.0217056864571119</v>
      </c>
      <c r="G6" s="15">
        <f>C34</f>
        <v>9.5124921973028902E-3</v>
      </c>
      <c r="H6" s="4">
        <f t="shared" ref="H6:H11" si="2">-LOG10(G6)</f>
        <v>2.0217056864547152</v>
      </c>
      <c r="I6" s="5"/>
    </row>
    <row r="7" spans="1:9" ht="20.100000000000001" customHeight="1">
      <c r="A7" s="18"/>
      <c r="B7" s="3">
        <v>0.01</v>
      </c>
      <c r="C7" s="3">
        <f t="shared" si="0"/>
        <v>3.1622776601683794E-4</v>
      </c>
      <c r="D7" s="4">
        <f t="shared" si="1"/>
        <v>3.5</v>
      </c>
      <c r="E7" s="11">
        <f>D21</f>
        <v>2.7015621187164245E-3</v>
      </c>
      <c r="F7" s="4">
        <f t="shared" si="1"/>
        <v>2.5683850420038881</v>
      </c>
      <c r="G7" s="15">
        <f>D34</f>
        <v>2.7015621192945098E-3</v>
      </c>
      <c r="H7" s="4">
        <f t="shared" si="2"/>
        <v>2.5683850419109566</v>
      </c>
      <c r="I7" s="5"/>
    </row>
    <row r="8" spans="1:9" ht="20.100000000000001" customHeight="1">
      <c r="A8" s="18"/>
      <c r="B8" s="3">
        <v>1E-3</v>
      </c>
      <c r="C8" s="3">
        <f t="shared" si="0"/>
        <v>3.1622776601683795E-5</v>
      </c>
      <c r="D8" s="4">
        <f t="shared" si="1"/>
        <v>4.5</v>
      </c>
      <c r="E8" s="11">
        <f>E21</f>
        <v>6.1803398874989471E-4</v>
      </c>
      <c r="F8" s="4">
        <f t="shared" si="1"/>
        <v>3.2089876402499788</v>
      </c>
      <c r="G8" s="15">
        <f>E34</f>
        <v>6.1803399598596204E-4</v>
      </c>
      <c r="H8" s="4">
        <f t="shared" si="2"/>
        <v>3.2089876351651712</v>
      </c>
      <c r="I8" s="5"/>
    </row>
    <row r="9" spans="1:9" ht="20.100000000000001" customHeight="1">
      <c r="A9" s="18"/>
      <c r="B9" s="3">
        <v>1E-4</v>
      </c>
      <c r="C9" s="3">
        <f t="shared" si="0"/>
        <v>3.1622776601683792E-6</v>
      </c>
      <c r="D9" s="4">
        <f t="shared" si="1"/>
        <v>5.5</v>
      </c>
      <c r="E9" s="11">
        <f>F21</f>
        <v>9.160797830996153E-5</v>
      </c>
      <c r="F9" s="4">
        <f t="shared" si="1"/>
        <v>4.0380667011672706</v>
      </c>
      <c r="G9" s="15">
        <f>F34</f>
        <v>9.1608070567574104E-5</v>
      </c>
      <c r="H9" s="4">
        <f t="shared" si="2"/>
        <v>4.038066263793227</v>
      </c>
      <c r="I9" s="5"/>
    </row>
    <row r="10" spans="1:9" ht="20.100000000000001" customHeight="1">
      <c r="A10" s="18"/>
      <c r="B10" s="3">
        <v>1.0000000000000001E-5</v>
      </c>
      <c r="C10" s="3">
        <f t="shared" si="0"/>
        <v>3.1622776601683792E-7</v>
      </c>
      <c r="D10" s="4">
        <f t="shared" si="1"/>
        <v>6.5</v>
      </c>
      <c r="E10" s="11">
        <f>G21</f>
        <v>9.9019513592784507E-6</v>
      </c>
      <c r="F10" s="4">
        <f t="shared" si="1"/>
        <v>5.0042792113562662</v>
      </c>
      <c r="G10" s="15">
        <f>G34</f>
        <v>9.9029415496357799E-6</v>
      </c>
      <c r="H10" s="4">
        <f t="shared" si="2"/>
        <v>5.0042357842889702</v>
      </c>
      <c r="I10" s="5"/>
    </row>
    <row r="11" spans="1:9" ht="20.100000000000001" customHeight="1">
      <c r="A11" s="18"/>
      <c r="B11" s="3">
        <v>9.9999999999999995E-7</v>
      </c>
      <c r="C11" s="3">
        <f t="shared" si="0"/>
        <v>3.1622776601683792E-8</v>
      </c>
      <c r="D11" s="4">
        <f t="shared" si="1"/>
        <v>7.5</v>
      </c>
      <c r="E11" s="11">
        <f>[1]Foglio1!H5159</f>
        <v>9.9900199501397162E-7</v>
      </c>
      <c r="F11" s="4">
        <f t="shared" si="1"/>
        <v>6.0004336444840334</v>
      </c>
      <c r="G11" s="15">
        <f>H34</f>
        <v>1.0088939772487101E-6</v>
      </c>
      <c r="H11" s="4">
        <f t="shared" si="2"/>
        <v>5.996154470547185</v>
      </c>
      <c r="I11" s="5"/>
    </row>
    <row r="12" spans="1:9" ht="20.100000000000001" customHeight="1">
      <c r="B12" s="5"/>
      <c r="C12" s="5"/>
      <c r="D12" s="5"/>
      <c r="E12" s="5"/>
      <c r="F12" s="5"/>
      <c r="G12" s="5"/>
    </row>
    <row r="13" spans="1:9" ht="20.100000000000001" customHeight="1">
      <c r="B13" s="5"/>
      <c r="C13" s="5"/>
      <c r="D13" s="5"/>
      <c r="E13" s="5"/>
      <c r="F13" s="5"/>
      <c r="G13" s="5"/>
    </row>
    <row r="14" spans="1:9" ht="20.100000000000001" customHeight="1">
      <c r="A14" s="16" t="s">
        <v>9</v>
      </c>
      <c r="B14" s="16"/>
      <c r="C14" s="16"/>
      <c r="D14" s="16"/>
      <c r="E14" s="16"/>
      <c r="F14" s="16"/>
      <c r="G14" s="16"/>
      <c r="H14" s="16"/>
    </row>
    <row r="15" spans="1:9" ht="20.100000000000001" customHeight="1">
      <c r="A15" s="9" t="s">
        <v>1</v>
      </c>
      <c r="B15" s="10">
        <v>1</v>
      </c>
      <c r="C15" s="10">
        <v>0.1</v>
      </c>
      <c r="D15" s="10">
        <v>0.01</v>
      </c>
      <c r="E15" s="10">
        <v>1E-3</v>
      </c>
      <c r="F15" s="10">
        <v>1E-4</v>
      </c>
      <c r="G15" s="10">
        <v>1.0000000000000001E-5</v>
      </c>
      <c r="H15" s="10">
        <v>9.9999999999999995E-7</v>
      </c>
    </row>
    <row r="16" spans="1:9" ht="20.100000000000001" customHeight="1">
      <c r="A16" s="6" t="s">
        <v>8</v>
      </c>
      <c r="B16" s="7">
        <f>B15</f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</row>
    <row r="17" spans="1:8" ht="20.100000000000001" customHeight="1">
      <c r="A17" s="6" t="s">
        <v>13</v>
      </c>
      <c r="B17" s="7">
        <f>A$5</f>
        <v>1E-3</v>
      </c>
      <c r="C17" s="7">
        <f t="shared" ref="C17:H17" si="3">$A$5</f>
        <v>1E-3</v>
      </c>
      <c r="D17" s="7">
        <f t="shared" si="3"/>
        <v>1E-3</v>
      </c>
      <c r="E17" s="7">
        <f t="shared" si="3"/>
        <v>1E-3</v>
      </c>
      <c r="F17" s="7">
        <f t="shared" si="3"/>
        <v>1E-3</v>
      </c>
      <c r="G17" s="7">
        <f t="shared" si="3"/>
        <v>1E-3</v>
      </c>
      <c r="H17" s="7">
        <f t="shared" si="3"/>
        <v>1E-3</v>
      </c>
    </row>
    <row r="18" spans="1:8" ht="20.100000000000001" customHeight="1">
      <c r="A18" s="6" t="s">
        <v>14</v>
      </c>
      <c r="B18" s="7">
        <f>-$A$5*B15</f>
        <v>-1E-3</v>
      </c>
      <c r="C18" s="7">
        <f t="shared" ref="C18:H18" si="4">-$A$5*C15</f>
        <v>-1E-4</v>
      </c>
      <c r="D18" s="7">
        <f t="shared" si="4"/>
        <v>-1.0000000000000001E-5</v>
      </c>
      <c r="E18" s="7">
        <f t="shared" si="4"/>
        <v>-9.9999999999999995E-7</v>
      </c>
      <c r="F18" s="7">
        <f t="shared" si="4"/>
        <v>-1.0000000000000001E-7</v>
      </c>
      <c r="G18" s="7">
        <f t="shared" si="4"/>
        <v>-1E-8</v>
      </c>
      <c r="H18" s="7">
        <f t="shared" si="4"/>
        <v>-1.0000000000000001E-9</v>
      </c>
    </row>
    <row r="19" spans="1:8" ht="20.100000000000001" customHeight="1">
      <c r="A19" s="12" t="s">
        <v>18</v>
      </c>
      <c r="B19" s="7">
        <f t="shared" ref="B19" si="5">+(B17^2)-4*B16*B18</f>
        <v>4.0010000000000002E-3</v>
      </c>
      <c r="C19" s="7">
        <f t="shared" ref="C19:H19" si="6">+(C17^2)-4*C16*C18</f>
        <v>4.0100000000000004E-4</v>
      </c>
      <c r="D19" s="7">
        <f t="shared" si="6"/>
        <v>4.1E-5</v>
      </c>
      <c r="E19" s="7">
        <f t="shared" si="6"/>
        <v>4.9999999999999996E-6</v>
      </c>
      <c r="F19" s="7">
        <f t="shared" si="6"/>
        <v>1.3999999999999999E-6</v>
      </c>
      <c r="G19" s="7">
        <f t="shared" si="6"/>
        <v>1.04E-6</v>
      </c>
      <c r="H19" s="7">
        <f t="shared" si="6"/>
        <v>1.004E-6</v>
      </c>
    </row>
    <row r="20" spans="1:8" ht="20.100000000000001" customHeight="1">
      <c r="A20" s="13" t="s">
        <v>19</v>
      </c>
      <c r="B20" s="7">
        <f t="shared" ref="B20" si="7">+SQRT(B19)</f>
        <v>6.3253458403473878E-2</v>
      </c>
      <c r="C20" s="7">
        <f t="shared" ref="C20:H20" si="8">+SQRT(C19)</f>
        <v>2.0024984394500785E-2</v>
      </c>
      <c r="D20" s="7">
        <f t="shared" si="8"/>
        <v>6.403124237432849E-3</v>
      </c>
      <c r="E20" s="7">
        <f t="shared" si="8"/>
        <v>2.2360679774997894E-3</v>
      </c>
      <c r="F20" s="7">
        <f t="shared" si="8"/>
        <v>1.1832159566199231E-3</v>
      </c>
      <c r="G20" s="7">
        <f t="shared" si="8"/>
        <v>1.0198039027185569E-3</v>
      </c>
      <c r="H20" s="7">
        <f t="shared" si="8"/>
        <v>1.001998003990028E-3</v>
      </c>
    </row>
    <row r="21" spans="1:8" ht="20.100000000000001" customHeight="1">
      <c r="A21" s="6" t="s">
        <v>10</v>
      </c>
      <c r="B21" s="8">
        <f t="shared" ref="B21" si="9">+(-B17+B20)/(2*B16)</f>
        <v>3.1126729201736938E-2</v>
      </c>
      <c r="C21" s="8">
        <f t="shared" ref="C21:H21" si="10">+(-C17+C20)/(2*C16)</f>
        <v>9.5124921972503922E-3</v>
      </c>
      <c r="D21" s="8">
        <f t="shared" si="10"/>
        <v>2.7015621187164245E-3</v>
      </c>
      <c r="E21" s="8">
        <f t="shared" si="10"/>
        <v>6.1803398874989471E-4</v>
      </c>
      <c r="F21" s="8">
        <f t="shared" si="10"/>
        <v>9.160797830996153E-5</v>
      </c>
      <c r="G21" s="8">
        <f t="shared" si="10"/>
        <v>9.9019513592784507E-6</v>
      </c>
      <c r="H21" s="8">
        <f t="shared" si="10"/>
        <v>9.9900199501397162E-7</v>
      </c>
    </row>
    <row r="22" spans="1:8" ht="20.100000000000001" customHeight="1">
      <c r="A22" s="6" t="s">
        <v>11</v>
      </c>
      <c r="B22" s="7">
        <f t="shared" ref="B22" si="11">+(-B17-B20)/(2*B16)</f>
        <v>-3.2126729201736939E-2</v>
      </c>
      <c r="C22" s="7">
        <f t="shared" ref="C22:H22" si="12">+(-C17-C20)/(2*C16)</f>
        <v>-1.0512492197250393E-2</v>
      </c>
      <c r="D22" s="7">
        <f t="shared" si="12"/>
        <v>-3.7015621187164245E-3</v>
      </c>
      <c r="E22" s="7">
        <f t="shared" si="12"/>
        <v>-1.6180339887498947E-3</v>
      </c>
      <c r="F22" s="7">
        <f t="shared" si="12"/>
        <v>-1.0916079783099616E-3</v>
      </c>
      <c r="G22" s="7">
        <f t="shared" si="12"/>
        <v>-1.0099019513592784E-3</v>
      </c>
      <c r="H22" s="7">
        <f t="shared" si="12"/>
        <v>-1.000999001995014E-3</v>
      </c>
    </row>
    <row r="23" spans="1:8" ht="20.100000000000001" customHeight="1"/>
    <row r="24" spans="1:8" ht="20.100000000000001" customHeight="1"/>
    <row r="25" spans="1:8" ht="20.100000000000001" customHeight="1">
      <c r="A25" s="16" t="s">
        <v>12</v>
      </c>
      <c r="B25" s="16"/>
      <c r="C25" s="16"/>
      <c r="D25" s="16"/>
      <c r="E25" s="16"/>
      <c r="F25" s="16"/>
      <c r="G25" s="16"/>
      <c r="H25" s="16"/>
    </row>
    <row r="26" spans="1:8" ht="20.100000000000001" customHeight="1">
      <c r="A26" s="9" t="s">
        <v>1</v>
      </c>
      <c r="B26" s="10">
        <v>1</v>
      </c>
      <c r="C26" s="10">
        <v>0.1</v>
      </c>
      <c r="D26" s="10">
        <v>0.01</v>
      </c>
      <c r="E26" s="10">
        <v>1E-3</v>
      </c>
      <c r="F26" s="10">
        <v>1E-4</v>
      </c>
      <c r="G26" s="10">
        <v>1.0000000000000001E-5</v>
      </c>
      <c r="H26" s="10">
        <v>9.9999999999999995E-7</v>
      </c>
    </row>
    <row r="27" spans="1:8" ht="20.100000000000001" customHeight="1">
      <c r="A27" s="6" t="s">
        <v>8</v>
      </c>
      <c r="B27" s="7">
        <f>B26</f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</row>
    <row r="28" spans="1:8" ht="20.100000000000001" customHeight="1">
      <c r="A28" s="6" t="s">
        <v>15</v>
      </c>
      <c r="B28" s="7">
        <f>A$5</f>
        <v>1E-3</v>
      </c>
      <c r="C28" s="7">
        <f t="shared" ref="C28:H28" si="13">$A$5</f>
        <v>1E-3</v>
      </c>
      <c r="D28" s="7">
        <f t="shared" si="13"/>
        <v>1E-3</v>
      </c>
      <c r="E28" s="7">
        <f t="shared" si="13"/>
        <v>1E-3</v>
      </c>
      <c r="F28" s="7">
        <f t="shared" si="13"/>
        <v>1E-3</v>
      </c>
      <c r="G28" s="7">
        <f t="shared" si="13"/>
        <v>1E-3</v>
      </c>
      <c r="H28" s="7">
        <f t="shared" si="13"/>
        <v>1E-3</v>
      </c>
    </row>
    <row r="29" spans="1:8" ht="20.100000000000001" customHeight="1">
      <c r="A29" s="6" t="s">
        <v>16</v>
      </c>
      <c r="B29" s="7">
        <f>-0.00000000000001-$A$5*B26</f>
        <v>-1.0000000000100001E-3</v>
      </c>
      <c r="C29" s="7">
        <f t="shared" ref="C29:H29" si="14">-0.00000000000001-$A$5*C26</f>
        <v>-1.0000000001000001E-4</v>
      </c>
      <c r="D29" s="7">
        <f t="shared" si="14"/>
        <v>-1.0000000010000001E-5</v>
      </c>
      <c r="E29" s="7">
        <f t="shared" si="14"/>
        <v>-1.00000001E-6</v>
      </c>
      <c r="F29" s="7">
        <f t="shared" si="14"/>
        <v>-1.0000001000000001E-7</v>
      </c>
      <c r="G29" s="7">
        <f t="shared" si="14"/>
        <v>-1.000001E-8</v>
      </c>
      <c r="H29" s="7">
        <f t="shared" si="14"/>
        <v>-1.0000100000000001E-9</v>
      </c>
    </row>
    <row r="30" spans="1:8" ht="20.100000000000001" customHeight="1">
      <c r="A30" s="6" t="s">
        <v>17</v>
      </c>
      <c r="B30" s="7">
        <f>-$A$5*0.00000000000001</f>
        <v>-1.0000000000000001E-17</v>
      </c>
      <c r="C30" s="7">
        <f t="shared" ref="C30:H30" si="15">-$A$5*0.00000000000001</f>
        <v>-1.0000000000000001E-17</v>
      </c>
      <c r="D30" s="7">
        <f t="shared" si="15"/>
        <v>-1.0000000000000001E-17</v>
      </c>
      <c r="E30" s="7">
        <f t="shared" si="15"/>
        <v>-1.0000000000000001E-17</v>
      </c>
      <c r="F30" s="7">
        <f t="shared" si="15"/>
        <v>-1.0000000000000001E-17</v>
      </c>
      <c r="G30" s="7">
        <f t="shared" si="15"/>
        <v>-1.0000000000000001E-17</v>
      </c>
      <c r="H30" s="7">
        <f t="shared" si="15"/>
        <v>-1.0000000000000001E-17</v>
      </c>
    </row>
    <row r="31" spans="1:8" ht="20.100000000000001" customHeight="1">
      <c r="A31" s="22" t="s">
        <v>22</v>
      </c>
      <c r="B31" s="20" t="s">
        <v>20</v>
      </c>
      <c r="C31" s="20"/>
      <c r="D31" s="20"/>
      <c r="E31" s="20"/>
      <c r="F31" s="20"/>
      <c r="G31" s="20"/>
      <c r="H31" s="20"/>
    </row>
    <row r="32" spans="1:8" ht="20.100000000000001" customHeight="1">
      <c r="A32" s="23"/>
      <c r="B32" s="20"/>
      <c r="C32" s="20"/>
      <c r="D32" s="20"/>
      <c r="E32" s="20"/>
      <c r="F32" s="20"/>
      <c r="G32" s="20"/>
      <c r="H32" s="20"/>
    </row>
    <row r="33" spans="1:8" ht="20.100000000000001" customHeight="1">
      <c r="A33" s="24"/>
      <c r="B33" s="20"/>
      <c r="C33" s="20"/>
      <c r="D33" s="20"/>
      <c r="E33" s="20"/>
      <c r="F33" s="20"/>
      <c r="G33" s="20"/>
      <c r="H33" s="20"/>
    </row>
    <row r="34" spans="1:8" ht="20.100000000000001" customHeight="1">
      <c r="A34" s="14" t="s">
        <v>21</v>
      </c>
      <c r="B34" s="19">
        <v>3.1126729201742E-2</v>
      </c>
      <c r="C34" s="19">
        <v>9.5124921973028902E-3</v>
      </c>
      <c r="D34" s="19">
        <v>2.7015621192945098E-3</v>
      </c>
      <c r="E34" s="19">
        <v>6.1803399598596204E-4</v>
      </c>
      <c r="F34" s="19">
        <v>9.1608070567574104E-5</v>
      </c>
      <c r="G34" s="19">
        <v>9.9029415496357799E-6</v>
      </c>
      <c r="H34" s="19">
        <v>1.0088939772487101E-6</v>
      </c>
    </row>
  </sheetData>
  <mergeCells count="10">
    <mergeCell ref="A31:A33"/>
    <mergeCell ref="B31:H33"/>
    <mergeCell ref="A1:H1"/>
    <mergeCell ref="A25:H25"/>
    <mergeCell ref="A3:A4"/>
    <mergeCell ref="C3:D3"/>
    <mergeCell ref="E3:F3"/>
    <mergeCell ref="G3:H3"/>
    <mergeCell ref="A5:A11"/>
    <mergeCell ref="A14:H14"/>
  </mergeCells>
  <hyperlinks>
    <hyperlink ref="B31" r:id="rId1" xr:uid="{96BF6279-82BF-4DEF-8E43-16A06008D863}"/>
  </hyperlinks>
  <pageMargins left="0.7" right="0.7" top="0.75" bottom="0.75" header="0.3" footer="0.3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2022-11-24T18:02:24Z</cp:lastPrinted>
  <dcterms:created xsi:type="dcterms:W3CDTF">2022-11-23T10:46:53Z</dcterms:created>
  <dcterms:modified xsi:type="dcterms:W3CDTF">2022-11-24T18:02:44Z</dcterms:modified>
</cp:coreProperties>
</file>