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1015" windowHeight="8190"/>
  </bookViews>
  <sheets>
    <sheet name="H2A" sheetId="7" r:id="rId1"/>
    <sheet name="Foglio2" sheetId="2" r:id="rId2"/>
    <sheet name="Foglio3" sheetId="3" r:id="rId3"/>
  </sheets>
  <definedNames>
    <definedName name="_xlnm.Print_Area" localSheetId="0">H2A!$A$1:$M$77</definedName>
  </definedNames>
  <calcPr calcId="124519"/>
</workbook>
</file>

<file path=xl/calcChain.xml><?xml version="1.0" encoding="utf-8"?>
<calcChain xmlns="http://schemas.openxmlformats.org/spreadsheetml/2006/main">
  <c r="E28" i="7"/>
  <c r="E26"/>
  <c r="F26" s="1"/>
  <c r="E18"/>
  <c r="E19"/>
  <c r="E20"/>
  <c r="E21"/>
  <c r="E22"/>
  <c r="E23"/>
  <c r="E24"/>
  <c r="E25"/>
  <c r="E27"/>
  <c r="E11"/>
  <c r="F11" s="1"/>
  <c r="F51" s="1"/>
  <c r="E12"/>
  <c r="E52" s="1"/>
  <c r="A53"/>
  <c r="E14"/>
  <c r="F14" s="1"/>
  <c r="F54" s="1"/>
  <c r="E15"/>
  <c r="F15" s="1"/>
  <c r="F55" s="1"/>
  <c r="E16"/>
  <c r="E56" s="1"/>
  <c r="A57"/>
  <c r="E29"/>
  <c r="F29" s="1"/>
  <c r="F58" s="1"/>
  <c r="E30"/>
  <c r="F30" s="1"/>
  <c r="F59" s="1"/>
  <c r="E31"/>
  <c r="F31" s="1"/>
  <c r="F60" s="1"/>
  <c r="A61"/>
  <c r="E33"/>
  <c r="F33" s="1"/>
  <c r="F62" s="1"/>
  <c r="E34"/>
  <c r="F34" s="1"/>
  <c r="F63" s="1"/>
  <c r="E35"/>
  <c r="F35" s="1"/>
  <c r="F64" s="1"/>
  <c r="E10"/>
  <c r="F10" s="1"/>
  <c r="F50" s="1"/>
  <c r="E32"/>
  <c r="F32" s="1"/>
  <c r="F61" s="1"/>
  <c r="B5"/>
  <c r="B3"/>
  <c r="E13" l="1"/>
  <c r="A50"/>
  <c r="A63"/>
  <c r="A59"/>
  <c r="A56"/>
  <c r="A54"/>
  <c r="A52"/>
  <c r="E50"/>
  <c r="E63"/>
  <c r="E61"/>
  <c r="E59"/>
  <c r="E54"/>
  <c r="F28"/>
  <c r="F24"/>
  <c r="F22"/>
  <c r="F20"/>
  <c r="F18"/>
  <c r="F16"/>
  <c r="F56" s="1"/>
  <c r="F12"/>
  <c r="F52" s="1"/>
  <c r="E17"/>
  <c r="A64"/>
  <c r="A62"/>
  <c r="A60"/>
  <c r="A58"/>
  <c r="A55"/>
  <c r="A51"/>
  <c r="E64"/>
  <c r="E62"/>
  <c r="E60"/>
  <c r="E58"/>
  <c r="E55"/>
  <c r="E51"/>
  <c r="F27"/>
  <c r="F25"/>
  <c r="F23"/>
  <c r="F21"/>
  <c r="F19"/>
  <c r="B27"/>
  <c r="B25"/>
  <c r="B22"/>
  <c r="B19"/>
  <c r="B18"/>
  <c r="B26"/>
  <c r="B28"/>
  <c r="B24"/>
  <c r="B23"/>
  <c r="B21"/>
  <c r="B20"/>
  <c r="B17"/>
  <c r="B57" s="1"/>
  <c r="C28"/>
  <c r="C26"/>
  <c r="C24"/>
  <c r="C21"/>
  <c r="C25"/>
  <c r="B13"/>
  <c r="B53" s="1"/>
  <c r="B32"/>
  <c r="B61" s="1"/>
  <c r="B34"/>
  <c r="B30"/>
  <c r="B15"/>
  <c r="B11"/>
  <c r="B51" s="1"/>
  <c r="B35"/>
  <c r="B33"/>
  <c r="B62" s="1"/>
  <c r="B31"/>
  <c r="B29"/>
  <c r="B16"/>
  <c r="B14"/>
  <c r="B12"/>
  <c r="C11"/>
  <c r="C51" s="1"/>
  <c r="B10"/>
  <c r="C32" l="1"/>
  <c r="C61" s="1"/>
  <c r="F13"/>
  <c r="F53" s="1"/>
  <c r="E53"/>
  <c r="F17"/>
  <c r="F57" s="1"/>
  <c r="E57"/>
  <c r="C18"/>
  <c r="C22"/>
  <c r="C27"/>
  <c r="C20"/>
  <c r="C23"/>
  <c r="D23" s="1"/>
  <c r="C10"/>
  <c r="C50" s="1"/>
  <c r="B50"/>
  <c r="C12"/>
  <c r="C52" s="1"/>
  <c r="B52"/>
  <c r="C14"/>
  <c r="C54" s="1"/>
  <c r="B54"/>
  <c r="C16"/>
  <c r="C56" s="1"/>
  <c r="B56"/>
  <c r="C29"/>
  <c r="C58" s="1"/>
  <c r="B58"/>
  <c r="C31"/>
  <c r="C60" s="1"/>
  <c r="B60"/>
  <c r="C35"/>
  <c r="C64" s="1"/>
  <c r="B64"/>
  <c r="C15"/>
  <c r="C55" s="1"/>
  <c r="B55"/>
  <c r="C34"/>
  <c r="C63" s="1"/>
  <c r="B63"/>
  <c r="D25"/>
  <c r="D21"/>
  <c r="C30"/>
  <c r="C59" s="1"/>
  <c r="B59"/>
  <c r="C33"/>
  <c r="C62" s="1"/>
  <c r="C13"/>
  <c r="C53" s="1"/>
  <c r="C19"/>
  <c r="D22"/>
  <c r="C17"/>
  <c r="D20"/>
  <c r="D24"/>
  <c r="D26"/>
  <c r="D28"/>
  <c r="D10"/>
  <c r="D50" s="1"/>
  <c r="D14"/>
  <c r="D54" s="1"/>
  <c r="D29"/>
  <c r="D58" s="1"/>
  <c r="D33"/>
  <c r="D62" s="1"/>
  <c r="D11"/>
  <c r="D51" s="1"/>
  <c r="D15"/>
  <c r="D55" s="1"/>
  <c r="D30"/>
  <c r="D59" s="1"/>
  <c r="D34"/>
  <c r="D63" s="1"/>
  <c r="D12"/>
  <c r="D52" s="1"/>
  <c r="D16"/>
  <c r="D56" s="1"/>
  <c r="D31"/>
  <c r="D60" s="1"/>
  <c r="D35"/>
  <c r="D64" s="1"/>
  <c r="D13"/>
  <c r="D53" s="1"/>
  <c r="D32"/>
  <c r="D61" s="1"/>
  <c r="D27" l="1"/>
  <c r="D18"/>
  <c r="D17"/>
  <c r="D57" s="1"/>
  <c r="C57"/>
  <c r="D19"/>
</calcChain>
</file>

<file path=xl/sharedStrings.xml><?xml version="1.0" encoding="utf-8"?>
<sst xmlns="http://schemas.openxmlformats.org/spreadsheetml/2006/main" count="19" uniqueCount="18">
  <si>
    <t>pH</t>
  </si>
  <si>
    <t>C</t>
  </si>
  <si>
    <t>pKa1</t>
  </si>
  <si>
    <t>pKa2</t>
  </si>
  <si>
    <t>Ka1</t>
  </si>
  <si>
    <t>Ka2</t>
  </si>
  <si>
    <t xml:space="preserve"> </t>
  </si>
  <si>
    <r>
      <t xml:space="preserve"> [H</t>
    </r>
    <r>
      <rPr>
        <b/>
        <vertAlign val="subscript"/>
        <sz val="12"/>
        <color rgb="FF0070C0"/>
        <rFont val="Calibri"/>
        <family val="2"/>
        <scheme val="minor"/>
      </rPr>
      <t>2</t>
    </r>
    <r>
      <rPr>
        <b/>
        <sz val="12"/>
        <color rgb="FF0070C0"/>
        <rFont val="Calibri"/>
        <family val="2"/>
        <scheme val="minor"/>
      </rPr>
      <t>A]</t>
    </r>
  </si>
  <si>
    <r>
      <t>[HA</t>
    </r>
    <r>
      <rPr>
        <b/>
        <vertAlign val="superscript"/>
        <sz val="12"/>
        <color theme="1"/>
        <rFont val="Calibri"/>
        <family val="2"/>
        <scheme val="minor"/>
      </rPr>
      <t>-</t>
    </r>
    <r>
      <rPr>
        <b/>
        <sz val="12"/>
        <color theme="1"/>
        <rFont val="Calibri"/>
        <family val="2"/>
        <scheme val="minor"/>
      </rPr>
      <t>]</t>
    </r>
  </si>
  <si>
    <r>
      <t xml:space="preserve"> [A</t>
    </r>
    <r>
      <rPr>
        <b/>
        <vertAlign val="superscript"/>
        <sz val="12"/>
        <color rgb="FF008000"/>
        <rFont val="Calibri"/>
        <family val="2"/>
        <scheme val="minor"/>
      </rPr>
      <t>2-</t>
    </r>
    <r>
      <rPr>
        <b/>
        <sz val="12"/>
        <color rgb="FF008000"/>
        <rFont val="Calibri"/>
        <family val="2"/>
        <scheme val="minor"/>
      </rPr>
      <t>]</t>
    </r>
  </si>
  <si>
    <r>
      <t>[H</t>
    </r>
    <r>
      <rPr>
        <b/>
        <vertAlign val="superscript"/>
        <sz val="12"/>
        <color rgb="FFFF0000"/>
        <rFont val="Calibri"/>
        <family val="2"/>
        <scheme val="minor"/>
      </rPr>
      <t>+</t>
    </r>
    <r>
      <rPr>
        <b/>
        <sz val="12"/>
        <color rgb="FFFF0000"/>
        <rFont val="Calibri"/>
        <family val="2"/>
        <scheme val="minor"/>
      </rPr>
      <t>]</t>
    </r>
  </si>
  <si>
    <r>
      <t xml:space="preserve"> [OH</t>
    </r>
    <r>
      <rPr>
        <b/>
        <vertAlign val="superscript"/>
        <sz val="12"/>
        <color rgb="FF0000FF"/>
        <rFont val="Calibri"/>
        <family val="2"/>
        <scheme val="minor"/>
      </rPr>
      <t>-</t>
    </r>
    <r>
      <rPr>
        <b/>
        <sz val="12"/>
        <color rgb="FF0000FF"/>
        <rFont val="Calibri"/>
        <family val="2"/>
        <scheme val="minor"/>
      </rPr>
      <t>]</t>
    </r>
  </si>
  <si>
    <r>
      <t>log [H</t>
    </r>
    <r>
      <rPr>
        <b/>
        <vertAlign val="subscript"/>
        <sz val="12"/>
        <color rgb="FF0070C0"/>
        <rFont val="Calibri"/>
        <family val="2"/>
        <scheme val="minor"/>
      </rPr>
      <t>2</t>
    </r>
    <r>
      <rPr>
        <b/>
        <sz val="12"/>
        <color rgb="FF0070C0"/>
        <rFont val="Calibri"/>
        <family val="2"/>
        <scheme val="minor"/>
      </rPr>
      <t>A]</t>
    </r>
  </si>
  <si>
    <r>
      <t>log [HA</t>
    </r>
    <r>
      <rPr>
        <b/>
        <vertAlign val="superscript"/>
        <sz val="12"/>
        <color theme="1"/>
        <rFont val="Calibri"/>
        <family val="2"/>
        <scheme val="minor"/>
      </rPr>
      <t>-</t>
    </r>
    <r>
      <rPr>
        <b/>
        <sz val="12"/>
        <color theme="1"/>
        <rFont val="Calibri"/>
        <family val="2"/>
        <scheme val="minor"/>
      </rPr>
      <t>]</t>
    </r>
  </si>
  <si>
    <r>
      <t xml:space="preserve"> log [A</t>
    </r>
    <r>
      <rPr>
        <b/>
        <vertAlign val="superscript"/>
        <sz val="12"/>
        <color rgb="FF008000"/>
        <rFont val="Calibri"/>
        <family val="2"/>
        <scheme val="minor"/>
      </rPr>
      <t>2-</t>
    </r>
    <r>
      <rPr>
        <b/>
        <sz val="12"/>
        <color rgb="FF008000"/>
        <rFont val="Calibri"/>
        <family val="2"/>
        <scheme val="minor"/>
      </rPr>
      <t>]</t>
    </r>
  </si>
  <si>
    <r>
      <t>log [H</t>
    </r>
    <r>
      <rPr>
        <b/>
        <vertAlign val="superscript"/>
        <sz val="12"/>
        <color rgb="FFFF0000"/>
        <rFont val="Calibri"/>
        <family val="2"/>
        <scheme val="minor"/>
      </rPr>
      <t>+</t>
    </r>
    <r>
      <rPr>
        <b/>
        <sz val="12"/>
        <color rgb="FFFF0000"/>
        <rFont val="Calibri"/>
        <family val="2"/>
        <scheme val="minor"/>
      </rPr>
      <t>]</t>
    </r>
  </si>
  <si>
    <r>
      <t>log [OH</t>
    </r>
    <r>
      <rPr>
        <b/>
        <vertAlign val="superscript"/>
        <sz val="12"/>
        <color rgb="FF0000FF"/>
        <rFont val="Calibri"/>
        <family val="2"/>
        <scheme val="minor"/>
      </rPr>
      <t>-</t>
    </r>
    <r>
      <rPr>
        <b/>
        <sz val="12"/>
        <color rgb="FF0000FF"/>
        <rFont val="Calibri"/>
        <family val="2"/>
        <scheme val="minor"/>
      </rPr>
      <t>]</t>
    </r>
  </si>
  <si>
    <r>
      <t>H</t>
    </r>
    <r>
      <rPr>
        <b/>
        <vertAlign val="subscript"/>
        <sz val="16"/>
        <color rgb="FFFF0000"/>
        <rFont val="Calibri"/>
        <family val="2"/>
        <scheme val="minor"/>
      </rPr>
      <t>2</t>
    </r>
    <r>
      <rPr>
        <b/>
        <sz val="16"/>
        <color rgb="FFFF0000"/>
        <rFont val="Calibri"/>
        <family val="2"/>
        <scheme val="minor"/>
      </rPr>
      <t>A</t>
    </r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</si>
</sst>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E+00"/>
    <numFmt numFmtId="166" formatCode="0.0E+00"/>
    <numFmt numFmtId="167" formatCode="0.0000000"/>
  </numFmts>
  <fonts count="1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008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vertAlign val="subscript"/>
      <sz val="12"/>
      <color rgb="FF0070C0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vertAlign val="superscript"/>
      <sz val="12"/>
      <color rgb="FF008000"/>
      <name val="Calibri"/>
      <family val="2"/>
      <scheme val="minor"/>
    </font>
    <font>
      <b/>
      <vertAlign val="superscript"/>
      <sz val="12"/>
      <color rgb="FFFF0000"/>
      <name val="Calibri"/>
      <family val="2"/>
      <scheme val="minor"/>
    </font>
    <font>
      <b/>
      <vertAlign val="superscript"/>
      <sz val="12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vertAlign val="subscript"/>
      <sz val="1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1" fontId="0" fillId="0" borderId="1" xfId="0" applyNumberForma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1" fontId="0" fillId="0" borderId="0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11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5" fontId="0" fillId="0" borderId="0" xfId="0" applyNumberFormat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11" fontId="12" fillId="2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008000"/>
      <color rgb="FF0000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scatterChart>
        <c:scatterStyle val="smoothMarker"/>
        <c:ser>
          <c:idx val="0"/>
          <c:order val="0"/>
          <c:tx>
            <c:strRef>
              <c:f>H2A!$B$49</c:f>
              <c:strCache>
                <c:ptCount val="1"/>
                <c:pt idx="0">
                  <c:v>log [H2A]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H2A!$A$50:$A$64</c:f>
              <c:numCache>
                <c:formatCode>0.0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H2A!$B$50:$B$64</c:f>
              <c:numCache>
                <c:formatCode>0.0</c:formatCode>
                <c:ptCount val="15"/>
                <c:pt idx="0">
                  <c:v>-1.0000043429231089</c:v>
                </c:pt>
                <c:pt idx="1">
                  <c:v>-1.0000434272772969</c:v>
                </c:pt>
                <c:pt idx="2">
                  <c:v>-1.0004340775227045</c:v>
                </c:pt>
                <c:pt idx="3">
                  <c:v>-1.0043213780825879</c:v>
                </c:pt>
                <c:pt idx="4">
                  <c:v>-1.041393079971211</c:v>
                </c:pt>
                <c:pt idx="5">
                  <c:v>-1.3010517098452263</c:v>
                </c:pt>
                <c:pt idx="6">
                  <c:v>-2.0417873189717519</c:v>
                </c:pt>
                <c:pt idx="7">
                  <c:v>-3.0086001717619175</c:v>
                </c:pt>
                <c:pt idx="8">
                  <c:v>-4.0417873189717515</c:v>
                </c:pt>
                <c:pt idx="9">
                  <c:v>-5.3010517098452263</c:v>
                </c:pt>
                <c:pt idx="10">
                  <c:v>-7.0413930799712112</c:v>
                </c:pt>
                <c:pt idx="11">
                  <c:v>-9.0043213780825884</c:v>
                </c:pt>
                <c:pt idx="12">
                  <c:v>-11.000434077522705</c:v>
                </c:pt>
                <c:pt idx="13">
                  <c:v>-13.000043427277298</c:v>
                </c:pt>
                <c:pt idx="14">
                  <c:v>-15.000004342923109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H2A!$C$49</c:f>
              <c:strCache>
                <c:ptCount val="1"/>
                <c:pt idx="0">
                  <c:v>log [HA-]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H2A!$A$50:$A$64</c:f>
              <c:numCache>
                <c:formatCode>0.0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H2A!$C$50:$C$64</c:f>
              <c:numCache>
                <c:formatCode>0.0</c:formatCode>
                <c:ptCount val="15"/>
                <c:pt idx="0">
                  <c:v>-6.0000043429185848</c:v>
                </c:pt>
                <c:pt idx="1">
                  <c:v>-5.0000434272770553</c:v>
                </c:pt>
                <c:pt idx="2">
                  <c:v>-4.000434077522752</c:v>
                </c:pt>
                <c:pt idx="3">
                  <c:v>-3.0043213780825879</c:v>
                </c:pt>
                <c:pt idx="4">
                  <c:v>-2.0413930799712108</c:v>
                </c:pt>
                <c:pt idx="5">
                  <c:v>-1.3010517098452263</c:v>
                </c:pt>
                <c:pt idx="6">
                  <c:v>-1.0417873189717517</c:v>
                </c:pt>
                <c:pt idx="7">
                  <c:v>-1.0086001717619175</c:v>
                </c:pt>
                <c:pt idx="8">
                  <c:v>-1.0417873189717517</c:v>
                </c:pt>
                <c:pt idx="9">
                  <c:v>-1.3010517098452263</c:v>
                </c:pt>
                <c:pt idx="10">
                  <c:v>-2.0413930799712117</c:v>
                </c:pt>
                <c:pt idx="11">
                  <c:v>-3.004321378082583</c:v>
                </c:pt>
                <c:pt idx="12">
                  <c:v>-4.0004340775226872</c:v>
                </c:pt>
                <c:pt idx="13">
                  <c:v>-5.0000434272770313</c:v>
                </c:pt>
                <c:pt idx="14">
                  <c:v>-6.0000043429182419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H2A!$D$49</c:f>
              <c:strCache>
                <c:ptCount val="1"/>
                <c:pt idx="0">
                  <c:v> log [A2-]</c:v>
                </c:pt>
              </c:strCache>
            </c:strRef>
          </c:tx>
          <c:spPr>
            <a:ln w="19050">
              <a:solidFill>
                <a:srgbClr val="008000"/>
              </a:solidFill>
            </a:ln>
          </c:spPr>
          <c:marker>
            <c:symbol val="none"/>
          </c:marker>
          <c:xVal>
            <c:numRef>
              <c:f>H2A!$A$50:$A$64</c:f>
              <c:numCache>
                <c:formatCode>0.0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H2A!$D$50:$D$64</c:f>
              <c:numCache>
                <c:formatCode>0.0</c:formatCode>
                <c:ptCount val="15"/>
                <c:pt idx="0">
                  <c:v>-15.000004366804657</c:v>
                </c:pt>
                <c:pt idx="1">
                  <c:v>-13.000043424834045</c:v>
                </c:pt>
                <c:pt idx="2">
                  <c:v>-11.000434077666712</c:v>
                </c:pt>
                <c:pt idx="3">
                  <c:v>-9.0043213780455904</c:v>
                </c:pt>
                <c:pt idx="4">
                  <c:v>-7.0413930799739761</c:v>
                </c:pt>
                <c:pt idx="5">
                  <c:v>-5.301051709844991</c:v>
                </c:pt>
                <c:pt idx="6">
                  <c:v>-4.0417873189717453</c:v>
                </c:pt>
                <c:pt idx="7">
                  <c:v>-3.0086001717619193</c:v>
                </c:pt>
                <c:pt idx="8">
                  <c:v>-2.0417873189717519</c:v>
                </c:pt>
                <c:pt idx="9">
                  <c:v>-1.3010517098452263</c:v>
                </c:pt>
                <c:pt idx="10">
                  <c:v>-1.0413930799712108</c:v>
                </c:pt>
                <c:pt idx="11">
                  <c:v>-1.0043213780825879</c:v>
                </c:pt>
                <c:pt idx="12">
                  <c:v>-1.0004340775227047</c:v>
                </c:pt>
                <c:pt idx="13">
                  <c:v>-1.0000434272772969</c:v>
                </c:pt>
                <c:pt idx="14">
                  <c:v>-1.0000043429231089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H2A!$E$49</c:f>
              <c:strCache>
                <c:ptCount val="1"/>
                <c:pt idx="0">
                  <c:v>log [H+]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H2A!$A$50:$A$64</c:f>
              <c:numCache>
                <c:formatCode>0.0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H2A!$E$50:$E$64</c:f>
              <c:numCache>
                <c:formatCode>0.0</c:formatCode>
                <c:ptCount val="15"/>
                <c:pt idx="0">
                  <c:v>0</c:v>
                </c:pt>
                <c:pt idx="1">
                  <c:v>-1</c:v>
                </c:pt>
                <c:pt idx="2">
                  <c:v>-2</c:v>
                </c:pt>
                <c:pt idx="3">
                  <c:v>-3</c:v>
                </c:pt>
                <c:pt idx="4">
                  <c:v>-4</c:v>
                </c:pt>
                <c:pt idx="5">
                  <c:v>-5</c:v>
                </c:pt>
                <c:pt idx="6">
                  <c:v>-6</c:v>
                </c:pt>
                <c:pt idx="7">
                  <c:v>-7</c:v>
                </c:pt>
                <c:pt idx="8">
                  <c:v>-8</c:v>
                </c:pt>
                <c:pt idx="9">
                  <c:v>-9</c:v>
                </c:pt>
                <c:pt idx="10">
                  <c:v>-10</c:v>
                </c:pt>
                <c:pt idx="11">
                  <c:v>-11</c:v>
                </c:pt>
                <c:pt idx="12">
                  <c:v>-12</c:v>
                </c:pt>
                <c:pt idx="13">
                  <c:v>-13</c:v>
                </c:pt>
                <c:pt idx="14">
                  <c:v>-14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H2A!$F$49</c:f>
              <c:strCache>
                <c:ptCount val="1"/>
                <c:pt idx="0">
                  <c:v>log [OH-]</c:v>
                </c:pt>
              </c:strCache>
            </c:strRef>
          </c:tx>
          <c:spPr>
            <a:ln w="1905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H2A!$A$50:$A$64</c:f>
              <c:numCache>
                <c:formatCode>0.0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H2A!$F$50:$F$64</c:f>
              <c:numCache>
                <c:formatCode>0.0</c:formatCode>
                <c:ptCount val="15"/>
                <c:pt idx="0">
                  <c:v>-14</c:v>
                </c:pt>
                <c:pt idx="1">
                  <c:v>-13</c:v>
                </c:pt>
                <c:pt idx="2">
                  <c:v>-12</c:v>
                </c:pt>
                <c:pt idx="3">
                  <c:v>-11</c:v>
                </c:pt>
                <c:pt idx="4">
                  <c:v>-10</c:v>
                </c:pt>
                <c:pt idx="5">
                  <c:v>-9</c:v>
                </c:pt>
                <c:pt idx="6">
                  <c:v>-8</c:v>
                </c:pt>
                <c:pt idx="7">
                  <c:v>-7</c:v>
                </c:pt>
                <c:pt idx="8">
                  <c:v>-6</c:v>
                </c:pt>
                <c:pt idx="9">
                  <c:v>-5</c:v>
                </c:pt>
                <c:pt idx="10">
                  <c:v>-4</c:v>
                </c:pt>
                <c:pt idx="11">
                  <c:v>-3</c:v>
                </c:pt>
                <c:pt idx="12">
                  <c:v>-2</c:v>
                </c:pt>
                <c:pt idx="13">
                  <c:v>-1</c:v>
                </c:pt>
                <c:pt idx="14">
                  <c:v>0</c:v>
                </c:pt>
              </c:numCache>
            </c:numRef>
          </c:yVal>
          <c:smooth val="1"/>
        </c:ser>
        <c:axId val="52501120"/>
        <c:axId val="52510720"/>
      </c:scatterChart>
      <c:valAx>
        <c:axId val="52501120"/>
        <c:scaling>
          <c:orientation val="minMax"/>
          <c:max val="14"/>
          <c:min val="0"/>
        </c:scaling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it-IT" sz="1200"/>
                  <a:t>pH</a:t>
                </a:r>
              </a:p>
            </c:rich>
          </c:tx>
          <c:layout/>
        </c:title>
        <c:numFmt formatCode="0" sourceLinked="0"/>
        <c:tickLblPos val="low"/>
        <c:crossAx val="52510720"/>
        <c:crosses val="autoZero"/>
        <c:crossBetween val="midCat"/>
        <c:majorUnit val="1"/>
      </c:valAx>
      <c:valAx>
        <c:axId val="52510720"/>
        <c:scaling>
          <c:orientation val="minMax"/>
          <c:max val="0"/>
          <c:min val="-14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it-IT" sz="1200"/>
                  <a:t>log</a:t>
                </a:r>
                <a:r>
                  <a:rPr lang="it-IT" sz="1200" baseline="0"/>
                  <a:t> C</a:t>
                </a:r>
                <a:endParaRPr lang="it-IT" sz="1200"/>
              </a:p>
            </c:rich>
          </c:tx>
          <c:layout/>
        </c:title>
        <c:numFmt formatCode="0" sourceLinked="0"/>
        <c:tickLblPos val="nextTo"/>
        <c:crossAx val="52501120"/>
        <c:crosses val="autoZero"/>
        <c:crossBetween val="midCat"/>
        <c:majorUnit val="1"/>
      </c:valAx>
      <c:spPr>
        <a:ln>
          <a:solidFill>
            <a:schemeClr val="tx1">
              <a:lumMod val="75000"/>
              <a:lumOff val="25000"/>
            </a:schemeClr>
          </a:solidFill>
        </a:ln>
      </c:spPr>
    </c:plotArea>
    <c:plotVisOnly val="1"/>
  </c:chart>
  <c:spPr>
    <a:ln>
      <a:noFill/>
    </a:ln>
  </c:spPr>
  <c:printSettings>
    <c:headerFooter/>
    <c:pageMargins b="0" l="0" r="0" t="0" header="0.31496062992126006" footer="0.31496062992126006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scatterChart>
        <c:scatterStyle val="smoothMarker"/>
        <c:ser>
          <c:idx val="0"/>
          <c:order val="0"/>
          <c:spPr>
            <a:ln w="19050"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H2A!$A$10:$A$35</c:f>
              <c:numCache>
                <c:formatCode>0.00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H2A!$B$10:$B$35</c:f>
              <c:numCache>
                <c:formatCode>0.00E+00</c:formatCode>
                <c:ptCount val="15"/>
                <c:pt idx="0">
                  <c:v>9.9999000009998895E-2</c:v>
                </c:pt>
                <c:pt idx="1">
                  <c:v>9.999000099980003E-2</c:v>
                </c:pt>
                <c:pt idx="2">
                  <c:v>9.9900099890119887E-2</c:v>
                </c:pt>
                <c:pt idx="3">
                  <c:v>9.9009900009802976E-2</c:v>
                </c:pt>
                <c:pt idx="4">
                  <c:v>9.0909008264537947E-2</c:v>
                </c:pt>
                <c:pt idx="5">
                  <c:v>4.9997500124993745E-2</c:v>
                </c:pt>
                <c:pt idx="6">
                  <c:v>9.0826521344232504E-3</c:v>
                </c:pt>
                <c:pt idx="7">
                  <c:v>9.8039215686274508E-4</c:v>
                </c:pt>
                <c:pt idx="8">
                  <c:v>9.0826521344232515E-5</c:v>
                </c:pt>
                <c:pt idx="9">
                  <c:v>4.9997500124993754E-6</c:v>
                </c:pt>
                <c:pt idx="10">
                  <c:v>9.0909008264537945E-8</c:v>
                </c:pt>
                <c:pt idx="11">
                  <c:v>9.900990000980294E-10</c:v>
                </c:pt>
                <c:pt idx="12">
                  <c:v>9.9900099890119849E-12</c:v>
                </c:pt>
                <c:pt idx="13">
                  <c:v>9.9990000999800025E-14</c:v>
                </c:pt>
                <c:pt idx="14">
                  <c:v>9.9999000009998881E-16</c:v>
                </c:pt>
              </c:numCache>
            </c:numRef>
          </c:yVal>
          <c:smooth val="1"/>
        </c:ser>
        <c:ser>
          <c:idx val="1"/>
          <c:order val="1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H2A!$A$10:$A$35</c:f>
              <c:numCache>
                <c:formatCode>0.00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H2A!$C$10:$C$35</c:f>
              <c:numCache>
                <c:formatCode>0.00E+00</c:formatCode>
                <c:ptCount val="15"/>
                <c:pt idx="0">
                  <c:v>9.9999000011040576E-7</c:v>
                </c:pt>
                <c:pt idx="1">
                  <c:v>9.9990000999855702E-6</c:v>
                </c:pt>
                <c:pt idx="2">
                  <c:v>9.9900099890108896E-5</c:v>
                </c:pt>
                <c:pt idx="3">
                  <c:v>9.9009900009802958E-4</c:v>
                </c:pt>
                <c:pt idx="4">
                  <c:v>9.090900826453795E-3</c:v>
                </c:pt>
                <c:pt idx="5">
                  <c:v>4.9997500124993759E-2</c:v>
                </c:pt>
                <c:pt idx="6">
                  <c:v>9.0826521344232525E-2</c:v>
                </c:pt>
                <c:pt idx="7">
                  <c:v>9.8039215686274522E-2</c:v>
                </c:pt>
                <c:pt idx="8">
                  <c:v>9.0826521344232525E-2</c:v>
                </c:pt>
                <c:pt idx="9">
                  <c:v>4.9997500124993745E-2</c:v>
                </c:pt>
                <c:pt idx="10">
                  <c:v>9.0909008264537794E-3</c:v>
                </c:pt>
                <c:pt idx="11">
                  <c:v>9.9009900009804086E-4</c:v>
                </c:pt>
                <c:pt idx="12">
                  <c:v>9.9900099890123939E-5</c:v>
                </c:pt>
                <c:pt idx="13">
                  <c:v>9.9990000999861106E-6</c:v>
                </c:pt>
                <c:pt idx="14">
                  <c:v>9.9999000011119499E-7</c:v>
                </c:pt>
              </c:numCache>
            </c:numRef>
          </c:yVal>
          <c:smooth val="1"/>
        </c:ser>
        <c:ser>
          <c:idx val="2"/>
          <c:order val="2"/>
          <c:spPr>
            <a:ln w="19050">
              <a:solidFill>
                <a:srgbClr val="008000"/>
              </a:solidFill>
            </a:ln>
          </c:spPr>
          <c:marker>
            <c:symbol val="none"/>
          </c:marker>
          <c:xVal>
            <c:numRef>
              <c:f>H2A!$A$10:$A$35</c:f>
              <c:numCache>
                <c:formatCode>0.00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H2A!$D$10:$D$35</c:f>
              <c:numCache>
                <c:formatCode>0.00E+00</c:formatCode>
                <c:ptCount val="15"/>
                <c:pt idx="0">
                  <c:v>9.9998994511124508E-16</c:v>
                </c:pt>
                <c:pt idx="1">
                  <c:v>9.9990001562323509E-14</c:v>
                </c:pt>
                <c:pt idx="2">
                  <c:v>9.990009985699419E-12</c:v>
                </c:pt>
                <c:pt idx="3">
                  <c:v>9.9009900018237618E-10</c:v>
                </c:pt>
                <c:pt idx="4">
                  <c:v>9.090900826395909E-8</c:v>
                </c:pt>
                <c:pt idx="5">
                  <c:v>4.99975001250208E-6</c:v>
                </c:pt>
                <c:pt idx="6">
                  <c:v>9.0826521344233857E-5</c:v>
                </c:pt>
                <c:pt idx="7">
                  <c:v>9.8039215686274161E-4</c:v>
                </c:pt>
                <c:pt idx="8">
                  <c:v>9.0826521344232469E-3</c:v>
                </c:pt>
                <c:pt idx="9">
                  <c:v>4.9997500124993759E-2</c:v>
                </c:pt>
                <c:pt idx="10">
                  <c:v>9.090900826453796E-2</c:v>
                </c:pt>
                <c:pt idx="11">
                  <c:v>9.9009900009802962E-2</c:v>
                </c:pt>
                <c:pt idx="12">
                  <c:v>9.9900099890119873E-2</c:v>
                </c:pt>
                <c:pt idx="13">
                  <c:v>9.999000099980003E-2</c:v>
                </c:pt>
                <c:pt idx="14">
                  <c:v>9.9999000009998895E-2</c:v>
                </c:pt>
              </c:numCache>
            </c:numRef>
          </c:yVal>
          <c:smooth val="1"/>
        </c:ser>
        <c:ser>
          <c:idx val="3"/>
          <c:order val="3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H2A!$A$10:$A$35</c:f>
              <c:numCache>
                <c:formatCode>0.00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H2A!$E$10:$E$35</c:f>
              <c:numCache>
                <c:formatCode>0.00E+00</c:formatCode>
                <c:ptCount val="15"/>
                <c:pt idx="0">
                  <c:v>1</c:v>
                </c:pt>
                <c:pt idx="1">
                  <c:v>0.1</c:v>
                </c:pt>
                <c:pt idx="2">
                  <c:v>0.01</c:v>
                </c:pt>
                <c:pt idx="3">
                  <c:v>1E-3</c:v>
                </c:pt>
                <c:pt idx="4">
                  <c:v>1E-4</c:v>
                </c:pt>
                <c:pt idx="5">
                  <c:v>1.0000000000000001E-5</c:v>
                </c:pt>
                <c:pt idx="6">
                  <c:v>9.9999999999999995E-7</c:v>
                </c:pt>
                <c:pt idx="7">
                  <c:v>9.9999999999999995E-8</c:v>
                </c:pt>
                <c:pt idx="8">
                  <c:v>1E-8</c:v>
                </c:pt>
                <c:pt idx="9">
                  <c:v>1.0000000000000001E-9</c:v>
                </c:pt>
                <c:pt idx="10">
                  <c:v>1E-10</c:v>
                </c:pt>
                <c:pt idx="11">
                  <c:v>9.9999999999999994E-12</c:v>
                </c:pt>
                <c:pt idx="12">
                  <c:v>9.9999999999999998E-13</c:v>
                </c:pt>
                <c:pt idx="13">
                  <c:v>1E-13</c:v>
                </c:pt>
                <c:pt idx="14">
                  <c:v>1E-14</c:v>
                </c:pt>
              </c:numCache>
            </c:numRef>
          </c:yVal>
          <c:smooth val="1"/>
        </c:ser>
        <c:ser>
          <c:idx val="4"/>
          <c:order val="4"/>
          <c:spPr>
            <a:ln w="1905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H2A!$A$10:$A$35</c:f>
              <c:numCache>
                <c:formatCode>0.00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H2A!$F$10:$F$35</c:f>
              <c:numCache>
                <c:formatCode>0.00E+00</c:formatCode>
                <c:ptCount val="15"/>
                <c:pt idx="0">
                  <c:v>1E-14</c:v>
                </c:pt>
                <c:pt idx="1">
                  <c:v>9.999999999999999E-14</c:v>
                </c:pt>
                <c:pt idx="2">
                  <c:v>9.9999999999999998E-13</c:v>
                </c:pt>
                <c:pt idx="3">
                  <c:v>9.9999999999999994E-12</c:v>
                </c:pt>
                <c:pt idx="4">
                  <c:v>9.9999999999999991E-11</c:v>
                </c:pt>
                <c:pt idx="5">
                  <c:v>9.9999999999999986E-10</c:v>
                </c:pt>
                <c:pt idx="6">
                  <c:v>1E-8</c:v>
                </c:pt>
                <c:pt idx="7">
                  <c:v>1.0000000000000001E-7</c:v>
                </c:pt>
                <c:pt idx="8">
                  <c:v>9.9999999999999995E-7</c:v>
                </c:pt>
                <c:pt idx="9">
                  <c:v>9.9999999999999991E-6</c:v>
                </c:pt>
                <c:pt idx="10">
                  <c:v>9.9999999999999991E-5</c:v>
                </c:pt>
                <c:pt idx="11">
                  <c:v>1E-3</c:v>
                </c:pt>
                <c:pt idx="12">
                  <c:v>0.01</c:v>
                </c:pt>
                <c:pt idx="13">
                  <c:v>9.9999999999999992E-2</c:v>
                </c:pt>
                <c:pt idx="14">
                  <c:v>1</c:v>
                </c:pt>
              </c:numCache>
            </c:numRef>
          </c:yVal>
          <c:smooth val="1"/>
        </c:ser>
        <c:axId val="68033536"/>
        <c:axId val="68100096"/>
      </c:scatterChart>
      <c:valAx>
        <c:axId val="68033536"/>
        <c:scaling>
          <c:orientation val="minMax"/>
          <c:max val="14"/>
          <c:min val="0"/>
        </c:scaling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it-IT" sz="1200"/>
                  <a:t>pH</a:t>
                </a:r>
              </a:p>
            </c:rich>
          </c:tx>
          <c:layout/>
        </c:title>
        <c:numFmt formatCode="0" sourceLinked="0"/>
        <c:tickLblPos val="nextTo"/>
        <c:crossAx val="68100096"/>
        <c:crosses val="autoZero"/>
        <c:crossBetween val="midCat"/>
        <c:majorUnit val="1"/>
      </c:valAx>
      <c:valAx>
        <c:axId val="68100096"/>
        <c:scaling>
          <c:orientation val="minMax"/>
          <c:max val="0.1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it-IT" sz="1200"/>
                  <a:t>C</a:t>
                </a:r>
                <a:r>
                  <a:rPr lang="it-IT" sz="1200" baseline="0"/>
                  <a:t> (mol/L)</a:t>
                </a:r>
                <a:endParaRPr lang="it-IT" sz="1200"/>
              </a:p>
            </c:rich>
          </c:tx>
          <c:layout/>
        </c:title>
        <c:numFmt formatCode="#,##0.00" sourceLinked="0"/>
        <c:majorTickMark val="cross"/>
        <c:tickLblPos val="nextTo"/>
        <c:crossAx val="68033536"/>
        <c:crosses val="autoZero"/>
        <c:crossBetween val="midCat"/>
        <c:majorUnit val="1.0000000000000002E-2"/>
        <c:minorUnit val="5.0000000000000012E-4"/>
      </c:valAx>
    </c:plotArea>
    <c:plotVisOnly val="1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47</xdr:row>
      <xdr:rowOff>180975</xdr:rowOff>
    </xdr:from>
    <xdr:to>
      <xdr:col>12</xdr:col>
      <xdr:colOff>380325</xdr:colOff>
      <xdr:row>75</xdr:row>
      <xdr:rowOff>189825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57150</xdr:colOff>
      <xdr:row>7</xdr:row>
      <xdr:rowOff>28574</xdr:rowOff>
    </xdr:from>
    <xdr:to>
      <xdr:col>12</xdr:col>
      <xdr:colOff>570825</xdr:colOff>
      <xdr:row>46</xdr:row>
      <xdr:rowOff>46949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0"/>
  <sheetViews>
    <sheetView showGridLines="0" tabSelected="1" workbookViewId="0">
      <selection sqref="A1:B1"/>
    </sheetView>
  </sheetViews>
  <sheetFormatPr defaultRowHeight="15"/>
  <cols>
    <col min="1" max="1" width="10.7109375" style="1" customWidth="1"/>
    <col min="2" max="6" width="12.7109375" style="1" customWidth="1"/>
    <col min="7" max="7" width="4.7109375" style="1" customWidth="1"/>
    <col min="8" max="8" width="18.7109375" style="1" bestFit="1" customWidth="1"/>
    <col min="9" max="10" width="16.7109375" style="1" customWidth="1"/>
    <col min="11" max="11" width="12" style="1" bestFit="1" customWidth="1"/>
    <col min="12" max="13" width="9.140625" style="1"/>
    <col min="14" max="14" width="12" style="1" bestFit="1" customWidth="1"/>
    <col min="15" max="15" width="9.28515625" style="1" bestFit="1" customWidth="1"/>
    <col min="16" max="16384" width="9.140625" style="1"/>
  </cols>
  <sheetData>
    <row r="1" spans="1:15" ht="24">
      <c r="A1" s="34" t="s">
        <v>17</v>
      </c>
      <c r="B1" s="34"/>
      <c r="C1" s="24"/>
      <c r="D1" s="24"/>
      <c r="I1" s="4"/>
    </row>
    <row r="2" spans="1:15" ht="15.75">
      <c r="A2" s="5" t="s">
        <v>2</v>
      </c>
      <c r="B2" s="14">
        <v>5</v>
      </c>
      <c r="C2" s="21"/>
      <c r="D2" s="19"/>
      <c r="F2" s="10"/>
      <c r="H2" s="4"/>
      <c r="I2" s="9"/>
    </row>
    <row r="3" spans="1:15" ht="15.75">
      <c r="A3" s="28" t="s">
        <v>4</v>
      </c>
      <c r="B3" s="29">
        <f>10^-B2</f>
        <v>1.0000000000000001E-5</v>
      </c>
      <c r="C3" s="22"/>
      <c r="D3" s="19"/>
      <c r="F3" s="2"/>
    </row>
    <row r="4" spans="1:15" ht="15.75">
      <c r="A4" s="28" t="s">
        <v>3</v>
      </c>
      <c r="B4" s="30">
        <v>9</v>
      </c>
      <c r="C4" s="21"/>
      <c r="D4" s="19"/>
      <c r="F4" s="2"/>
    </row>
    <row r="5" spans="1:15" ht="15.75">
      <c r="A5" s="28" t="s">
        <v>5</v>
      </c>
      <c r="B5" s="29">
        <f>10^-B4</f>
        <v>1.0000000000000001E-9</v>
      </c>
      <c r="C5" s="22"/>
      <c r="D5" s="19"/>
      <c r="F5" s="2"/>
    </row>
    <row r="6" spans="1:15" ht="15.75">
      <c r="A6" s="28" t="s">
        <v>1</v>
      </c>
      <c r="B6" s="26">
        <v>0.1</v>
      </c>
      <c r="C6" s="23"/>
      <c r="D6" s="19"/>
    </row>
    <row r="7" spans="1:15">
      <c r="B7" s="1" t="s">
        <v>6</v>
      </c>
    </row>
    <row r="8" spans="1:15">
      <c r="G8" s="2"/>
      <c r="H8" s="13"/>
      <c r="I8" s="13"/>
    </row>
    <row r="9" spans="1:15" ht="18.75">
      <c r="A9" s="27" t="s">
        <v>0</v>
      </c>
      <c r="B9" s="18" t="s">
        <v>7</v>
      </c>
      <c r="C9" s="5" t="s">
        <v>8</v>
      </c>
      <c r="D9" s="17" t="s">
        <v>9</v>
      </c>
      <c r="E9" s="15" t="s">
        <v>10</v>
      </c>
      <c r="F9" s="16" t="s">
        <v>11</v>
      </c>
      <c r="G9" s="2"/>
      <c r="H9" s="13"/>
      <c r="I9" s="13"/>
      <c r="O9" s="25"/>
    </row>
    <row r="10" spans="1:15">
      <c r="A10" s="7">
        <v>0</v>
      </c>
      <c r="B10" s="8">
        <f>+$B$6/(1+$B$3/E10+$B$3*$B$5/E10^2)</f>
        <v>9.9999000009998895E-2</v>
      </c>
      <c r="C10" s="8">
        <f>+$B$6-B10-$B$3*$B$5*B10/E10^2</f>
        <v>9.9999000011040576E-7</v>
      </c>
      <c r="D10" s="8">
        <f>+$B$6-B10-C10</f>
        <v>9.9998994511124508E-16</v>
      </c>
      <c r="E10" s="8">
        <f>10^-A10</f>
        <v>1</v>
      </c>
      <c r="F10" s="8">
        <f>0.00000000000001/E10</f>
        <v>1E-14</v>
      </c>
      <c r="G10" s="2"/>
      <c r="H10" s="13"/>
      <c r="I10" s="13"/>
      <c r="O10" s="25"/>
    </row>
    <row r="11" spans="1:15">
      <c r="A11" s="7">
        <v>1</v>
      </c>
      <c r="B11" s="8">
        <f t="shared" ref="B11:B35" si="0">+$B$6/(1+$B$3/E11+$B$3*$B$5/E11^2)</f>
        <v>9.999000099980003E-2</v>
      </c>
      <c r="C11" s="8">
        <f t="shared" ref="C11:C35" si="1">+$B$6-B11-$B$3*$B$5*B11/E11^2</f>
        <v>9.9990000999855702E-6</v>
      </c>
      <c r="D11" s="8">
        <f t="shared" ref="D11:D35" si="2">+$B$6-B11-C11</f>
        <v>9.9990001562323509E-14</v>
      </c>
      <c r="E11" s="8">
        <f t="shared" ref="E11:E35" si="3">10^-A11</f>
        <v>0.1</v>
      </c>
      <c r="F11" s="8">
        <f t="shared" ref="F11:F35" si="4">0.00000000000001/E11</f>
        <v>9.999999999999999E-14</v>
      </c>
      <c r="G11" s="2"/>
      <c r="H11" s="13"/>
      <c r="I11" s="13"/>
      <c r="O11" s="25"/>
    </row>
    <row r="12" spans="1:15">
      <c r="A12" s="7">
        <v>2</v>
      </c>
      <c r="B12" s="8">
        <f t="shared" si="0"/>
        <v>9.9900099890119887E-2</v>
      </c>
      <c r="C12" s="8">
        <f t="shared" si="1"/>
        <v>9.9900099890108896E-5</v>
      </c>
      <c r="D12" s="8">
        <f t="shared" si="2"/>
        <v>9.990009985699419E-12</v>
      </c>
      <c r="E12" s="8">
        <f t="shared" si="3"/>
        <v>0.01</v>
      </c>
      <c r="F12" s="8">
        <f t="shared" si="4"/>
        <v>9.9999999999999998E-13</v>
      </c>
      <c r="G12" s="2"/>
      <c r="H12" s="13"/>
      <c r="I12" s="13"/>
      <c r="O12" s="25"/>
    </row>
    <row r="13" spans="1:15">
      <c r="A13" s="7">
        <v>3</v>
      </c>
      <c r="B13" s="8">
        <f t="shared" si="0"/>
        <v>9.9009900009802976E-2</v>
      </c>
      <c r="C13" s="8">
        <f t="shared" si="1"/>
        <v>9.9009900009802958E-4</v>
      </c>
      <c r="D13" s="8">
        <f t="shared" si="2"/>
        <v>9.9009900018237618E-10</v>
      </c>
      <c r="E13" s="8">
        <f t="shared" si="3"/>
        <v>1E-3</v>
      </c>
      <c r="F13" s="8">
        <f t="shared" si="4"/>
        <v>9.9999999999999994E-12</v>
      </c>
      <c r="G13" s="2"/>
      <c r="H13" s="13"/>
      <c r="I13" s="13"/>
      <c r="O13" s="25"/>
    </row>
    <row r="14" spans="1:15">
      <c r="A14" s="7">
        <v>4</v>
      </c>
      <c r="B14" s="8">
        <f t="shared" si="0"/>
        <v>9.0909008264537947E-2</v>
      </c>
      <c r="C14" s="8">
        <f t="shared" si="1"/>
        <v>9.090900826453795E-3</v>
      </c>
      <c r="D14" s="8">
        <f t="shared" si="2"/>
        <v>9.090900826395909E-8</v>
      </c>
      <c r="E14" s="8">
        <f t="shared" si="3"/>
        <v>1E-4</v>
      </c>
      <c r="F14" s="8">
        <f t="shared" si="4"/>
        <v>9.9999999999999991E-11</v>
      </c>
      <c r="G14" s="2"/>
      <c r="H14" s="13"/>
      <c r="I14" s="13"/>
      <c r="O14" s="25"/>
    </row>
    <row r="15" spans="1:15">
      <c r="A15" s="7">
        <v>5</v>
      </c>
      <c r="B15" s="8">
        <f t="shared" si="0"/>
        <v>4.9997500124993745E-2</v>
      </c>
      <c r="C15" s="8">
        <f t="shared" si="1"/>
        <v>4.9997500124993759E-2</v>
      </c>
      <c r="D15" s="8">
        <f t="shared" si="2"/>
        <v>4.99975001250208E-6</v>
      </c>
      <c r="E15" s="8">
        <f t="shared" si="3"/>
        <v>1.0000000000000001E-5</v>
      </c>
      <c r="F15" s="8">
        <f t="shared" si="4"/>
        <v>9.9999999999999986E-10</v>
      </c>
      <c r="G15" s="2"/>
      <c r="H15" s="13"/>
      <c r="I15" s="13"/>
      <c r="O15" s="25"/>
    </row>
    <row r="16" spans="1:15">
      <c r="A16" s="7">
        <v>6</v>
      </c>
      <c r="B16" s="8">
        <f t="shared" si="0"/>
        <v>9.0826521344232504E-3</v>
      </c>
      <c r="C16" s="8">
        <f t="shared" si="1"/>
        <v>9.0826521344232525E-2</v>
      </c>
      <c r="D16" s="8">
        <f t="shared" si="2"/>
        <v>9.0826521344233857E-5</v>
      </c>
      <c r="E16" s="8">
        <f t="shared" si="3"/>
        <v>9.9999999999999995E-7</v>
      </c>
      <c r="F16" s="8">
        <f t="shared" si="4"/>
        <v>1E-8</v>
      </c>
      <c r="G16" s="2"/>
      <c r="H16" s="13"/>
      <c r="I16" s="13"/>
      <c r="O16" s="25"/>
    </row>
    <row r="17" spans="1:15">
      <c r="A17" s="7">
        <v>7</v>
      </c>
      <c r="B17" s="8">
        <f t="shared" ref="B17:B28" si="5">+$B$6/(1+$B$3/E17+$B$3*$B$5/E17^2)</f>
        <v>9.8039215686274508E-4</v>
      </c>
      <c r="C17" s="8">
        <f t="shared" ref="C17:C28" si="6">+$B$6-B17-$B$3*$B$5*B17/E17^2</f>
        <v>9.8039215686274522E-2</v>
      </c>
      <c r="D17" s="8">
        <f t="shared" ref="D17:D28" si="7">+$B$6-B17-C17</f>
        <v>9.8039215686274161E-4</v>
      </c>
      <c r="E17" s="8">
        <f t="shared" ref="E17:E28" si="8">10^-A17</f>
        <v>9.9999999999999995E-8</v>
      </c>
      <c r="F17" s="8">
        <f t="shared" ref="F17:F28" si="9">0.00000000000001/E17</f>
        <v>1.0000000000000001E-7</v>
      </c>
      <c r="G17" s="2"/>
      <c r="H17" s="13"/>
      <c r="I17" s="13"/>
      <c r="O17" s="25"/>
    </row>
    <row r="18" spans="1:15" hidden="1">
      <c r="A18" s="7">
        <v>7.1</v>
      </c>
      <c r="B18" s="8">
        <f t="shared" si="5"/>
        <v>7.7834680065722766E-4</v>
      </c>
      <c r="C18" s="8">
        <f t="shared" si="6"/>
        <v>9.7988056653607242E-2</v>
      </c>
      <c r="D18" s="8">
        <f t="shared" si="7"/>
        <v>1.2335965457355297E-3</v>
      </c>
      <c r="E18" s="8">
        <f t="shared" si="8"/>
        <v>7.943282347242818E-8</v>
      </c>
      <c r="F18" s="8">
        <f t="shared" si="9"/>
        <v>1.2589254117941667E-7</v>
      </c>
      <c r="G18" s="2"/>
      <c r="H18" s="13"/>
      <c r="I18" s="13"/>
      <c r="O18" s="25"/>
    </row>
    <row r="19" spans="1:15" hidden="1">
      <c r="A19" s="7">
        <v>7.2</v>
      </c>
      <c r="B19" s="8">
        <f t="shared" si="5"/>
        <v>6.172793565437884E-4</v>
      </c>
      <c r="C19" s="8">
        <f t="shared" si="6"/>
        <v>9.7832185003302902E-2</v>
      </c>
      <c r="D19" s="8">
        <f t="shared" si="7"/>
        <v>1.550535640153311E-3</v>
      </c>
      <c r="E19" s="8">
        <f t="shared" si="8"/>
        <v>6.3095734448019177E-8</v>
      </c>
      <c r="F19" s="8">
        <f t="shared" si="9"/>
        <v>1.5848931924611173E-7</v>
      </c>
      <c r="G19" s="2"/>
      <c r="H19" s="13"/>
      <c r="I19" s="13"/>
      <c r="O19" s="25"/>
    </row>
    <row r="20" spans="1:15" hidden="1">
      <c r="A20" s="7">
        <v>7.3</v>
      </c>
      <c r="B20" s="8">
        <f t="shared" si="5"/>
        <v>4.8898009231982818E-4</v>
      </c>
      <c r="C20" s="8">
        <f t="shared" si="6"/>
        <v>9.7564355097575828E-2</v>
      </c>
      <c r="D20" s="8">
        <f t="shared" si="7"/>
        <v>1.9466648101043454E-3</v>
      </c>
      <c r="E20" s="8">
        <f t="shared" si="8"/>
        <v>5.0118723362727164E-8</v>
      </c>
      <c r="F20" s="8">
        <f t="shared" si="9"/>
        <v>1.9952623149688821E-7</v>
      </c>
      <c r="G20" s="2"/>
      <c r="H20" s="13"/>
      <c r="I20" s="13"/>
      <c r="O20" s="25"/>
    </row>
    <row r="21" spans="1:15" hidden="1">
      <c r="A21" s="7">
        <v>7.4</v>
      </c>
      <c r="B21" s="8">
        <f t="shared" si="5"/>
        <v>3.8684986425411129E-4</v>
      </c>
      <c r="C21" s="8">
        <f t="shared" si="6"/>
        <v>9.7172292505122909E-2</v>
      </c>
      <c r="D21" s="8">
        <f t="shared" si="7"/>
        <v>2.440857630622989E-3</v>
      </c>
      <c r="E21" s="8">
        <f t="shared" si="8"/>
        <v>3.981071705534957E-8</v>
      </c>
      <c r="F21" s="8">
        <f t="shared" si="9"/>
        <v>2.5118864315095897E-7</v>
      </c>
      <c r="G21" s="2"/>
      <c r="H21" s="13"/>
      <c r="I21" s="13"/>
      <c r="O21" s="25"/>
    </row>
    <row r="22" spans="1:15" hidden="1">
      <c r="A22" s="7">
        <v>7.5</v>
      </c>
      <c r="B22" s="8">
        <f t="shared" si="5"/>
        <v>3.0559753903907424E-4</v>
      </c>
      <c r="C22" s="8">
        <f t="shared" si="6"/>
        <v>9.6638427070570174E-2</v>
      </c>
      <c r="D22" s="8">
        <f t="shared" si="7"/>
        <v>3.0559753903907638E-3</v>
      </c>
      <c r="E22" s="8">
        <f t="shared" si="8"/>
        <v>3.1622776601683699E-8</v>
      </c>
      <c r="F22" s="8">
        <f t="shared" si="9"/>
        <v>3.1622776601683887E-7</v>
      </c>
      <c r="G22" s="2"/>
      <c r="H22" s="13"/>
      <c r="I22" s="13"/>
      <c r="O22" s="25"/>
    </row>
    <row r="23" spans="1:15" hidden="1">
      <c r="A23" s="7">
        <v>7.6</v>
      </c>
      <c r="B23" s="8">
        <f t="shared" si="5"/>
        <v>2.4098934659064436E-4</v>
      </c>
      <c r="C23" s="8">
        <f t="shared" si="6"/>
        <v>9.5939586904737709E-2</v>
      </c>
      <c r="D23" s="8">
        <f t="shared" si="7"/>
        <v>3.8194237486716548E-3</v>
      </c>
      <c r="E23" s="8">
        <f t="shared" si="8"/>
        <v>2.5118864315095751E-8</v>
      </c>
      <c r="F23" s="8">
        <f t="shared" si="9"/>
        <v>3.9810717055349803E-7</v>
      </c>
      <c r="G23" s="2"/>
      <c r="H23" s="13"/>
      <c r="I23" s="13"/>
      <c r="O23" s="25"/>
    </row>
    <row r="24" spans="1:15" hidden="1">
      <c r="A24" s="7">
        <v>7.7</v>
      </c>
      <c r="B24" s="8">
        <f t="shared" si="5"/>
        <v>1.8964317004907722E-4</v>
      </c>
      <c r="C24" s="8">
        <f t="shared" si="6"/>
        <v>9.5046735773203508E-2</v>
      </c>
      <c r="D24" s="8">
        <f t="shared" si="7"/>
        <v>4.7636210567474219E-3</v>
      </c>
      <c r="E24" s="8">
        <f t="shared" si="8"/>
        <v>1.9952623149688773E-8</v>
      </c>
      <c r="F24" s="8">
        <f t="shared" si="9"/>
        <v>5.0118723362727281E-7</v>
      </c>
      <c r="G24" s="2"/>
      <c r="H24" s="13"/>
      <c r="I24" s="13"/>
      <c r="O24" s="25"/>
    </row>
    <row r="25" spans="1:15" hidden="1">
      <c r="A25" s="7">
        <v>7.8</v>
      </c>
      <c r="B25" s="8">
        <f t="shared" si="5"/>
        <v>1.4886090263269985E-4</v>
      </c>
      <c r="C25" s="8">
        <f t="shared" si="6"/>
        <v>9.3924879822052915E-2</v>
      </c>
      <c r="D25" s="8">
        <f t="shared" si="7"/>
        <v>5.9262592753143856E-3</v>
      </c>
      <c r="E25" s="8">
        <f t="shared" si="8"/>
        <v>1.5848931924611133E-8</v>
      </c>
      <c r="F25" s="8">
        <f t="shared" si="9"/>
        <v>6.3095734448019328E-7</v>
      </c>
      <c r="G25" s="2"/>
      <c r="H25" s="13"/>
      <c r="I25" s="13"/>
      <c r="O25" s="25"/>
    </row>
    <row r="26" spans="1:15" hidden="1">
      <c r="A26" s="31">
        <v>7.87</v>
      </c>
      <c r="B26" s="32">
        <f t="shared" si="5"/>
        <v>1.2542891535700338E-4</v>
      </c>
      <c r="C26" s="32">
        <f t="shared" si="6"/>
        <v>9.2981739509412797E-2</v>
      </c>
      <c r="D26" s="32">
        <f t="shared" si="7"/>
        <v>6.8928315752301988E-3</v>
      </c>
      <c r="E26" s="32">
        <f t="shared" si="8"/>
        <v>1.3489628825916498E-8</v>
      </c>
      <c r="F26" s="32">
        <f t="shared" si="9"/>
        <v>7.4131024130091966E-7</v>
      </c>
      <c r="G26" s="2"/>
      <c r="H26" s="13"/>
      <c r="I26" s="13"/>
      <c r="O26" s="25"/>
    </row>
    <row r="27" spans="1:15" hidden="1">
      <c r="A27" s="7">
        <v>7.9</v>
      </c>
      <c r="B27" s="8">
        <f t="shared" si="5"/>
        <v>1.1649255332003428E-4</v>
      </c>
      <c r="C27" s="8">
        <f t="shared" si="6"/>
        <v>9.2533324237227307E-2</v>
      </c>
      <c r="D27" s="8">
        <f t="shared" si="7"/>
        <v>7.3501832094526598E-3</v>
      </c>
      <c r="E27" s="8">
        <f t="shared" si="8"/>
        <v>1.2589254117941638E-8</v>
      </c>
      <c r="F27" s="8">
        <f t="shared" si="9"/>
        <v>7.9432823472428368E-7</v>
      </c>
      <c r="G27" s="2"/>
      <c r="H27" s="13"/>
      <c r="I27" s="13"/>
      <c r="O27" s="25"/>
    </row>
    <row r="28" spans="1:15" hidden="1">
      <c r="A28" s="7">
        <v>7.95</v>
      </c>
      <c r="B28" s="8">
        <f t="shared" si="5"/>
        <v>1.029141413608701E-4</v>
      </c>
      <c r="C28" s="8">
        <f t="shared" si="6"/>
        <v>9.1722325035104579E-2</v>
      </c>
      <c r="D28" s="8">
        <f t="shared" si="7"/>
        <v>8.1747608235345492E-3</v>
      </c>
      <c r="E28" s="8">
        <f t="shared" si="8"/>
        <v>1.1220184543019609E-8</v>
      </c>
      <c r="F28" s="8">
        <f t="shared" si="9"/>
        <v>8.9125093813374751E-7</v>
      </c>
      <c r="G28" s="2"/>
      <c r="H28" s="13"/>
      <c r="I28" s="13"/>
      <c r="O28" s="25"/>
    </row>
    <row r="29" spans="1:15">
      <c r="A29" s="7">
        <v>8</v>
      </c>
      <c r="B29" s="8">
        <f t="shared" si="0"/>
        <v>9.0826521344232515E-5</v>
      </c>
      <c r="C29" s="8">
        <f t="shared" si="1"/>
        <v>9.0826521344232525E-2</v>
      </c>
      <c r="D29" s="8">
        <f t="shared" si="2"/>
        <v>9.0826521344232469E-3</v>
      </c>
      <c r="E29" s="8">
        <f t="shared" si="3"/>
        <v>1E-8</v>
      </c>
      <c r="F29" s="8">
        <f t="shared" si="4"/>
        <v>9.9999999999999995E-7</v>
      </c>
      <c r="G29" s="2"/>
      <c r="H29" s="13"/>
      <c r="I29" s="13"/>
      <c r="O29" s="25"/>
    </row>
    <row r="30" spans="1:15">
      <c r="A30" s="7">
        <v>9</v>
      </c>
      <c r="B30" s="8">
        <f t="shared" si="0"/>
        <v>4.9997500124993754E-6</v>
      </c>
      <c r="C30" s="8">
        <f t="shared" si="1"/>
        <v>4.9997500124993745E-2</v>
      </c>
      <c r="D30" s="8">
        <f t="shared" si="2"/>
        <v>4.9997500124993759E-2</v>
      </c>
      <c r="E30" s="8">
        <f t="shared" si="3"/>
        <v>1.0000000000000001E-9</v>
      </c>
      <c r="F30" s="8">
        <f t="shared" si="4"/>
        <v>9.9999999999999991E-6</v>
      </c>
      <c r="G30" s="2"/>
      <c r="H30" s="13"/>
      <c r="I30" s="13"/>
      <c r="O30" s="25"/>
    </row>
    <row r="31" spans="1:15">
      <c r="A31" s="7">
        <v>10</v>
      </c>
      <c r="B31" s="8">
        <f t="shared" si="0"/>
        <v>9.0909008264537945E-8</v>
      </c>
      <c r="C31" s="8">
        <f t="shared" si="1"/>
        <v>9.0909008264537794E-3</v>
      </c>
      <c r="D31" s="8">
        <f t="shared" si="2"/>
        <v>9.090900826453796E-2</v>
      </c>
      <c r="E31" s="8">
        <f t="shared" si="3"/>
        <v>1E-10</v>
      </c>
      <c r="F31" s="8">
        <f t="shared" si="4"/>
        <v>9.9999999999999991E-5</v>
      </c>
      <c r="G31" s="2"/>
      <c r="H31" s="13"/>
      <c r="I31" s="13"/>
      <c r="O31" s="25"/>
    </row>
    <row r="32" spans="1:15">
      <c r="A32" s="7">
        <v>11</v>
      </c>
      <c r="B32" s="8">
        <f t="shared" si="0"/>
        <v>9.900990000980294E-10</v>
      </c>
      <c r="C32" s="8">
        <f t="shared" si="1"/>
        <v>9.9009900009804086E-4</v>
      </c>
      <c r="D32" s="8">
        <f t="shared" si="2"/>
        <v>9.9009900009802962E-2</v>
      </c>
      <c r="E32" s="8">
        <f t="shared" si="3"/>
        <v>9.9999999999999994E-12</v>
      </c>
      <c r="F32" s="8">
        <f t="shared" si="4"/>
        <v>1E-3</v>
      </c>
      <c r="G32" s="2"/>
      <c r="H32" s="13"/>
      <c r="I32" s="13"/>
      <c r="O32" s="25"/>
    </row>
    <row r="33" spans="1:15">
      <c r="A33" s="7">
        <v>12</v>
      </c>
      <c r="B33" s="8">
        <f t="shared" si="0"/>
        <v>9.9900099890119849E-12</v>
      </c>
      <c r="C33" s="8">
        <f t="shared" si="1"/>
        <v>9.9900099890123939E-5</v>
      </c>
      <c r="D33" s="8">
        <f t="shared" si="2"/>
        <v>9.9900099890119873E-2</v>
      </c>
      <c r="E33" s="8">
        <f t="shared" si="3"/>
        <v>9.9999999999999998E-13</v>
      </c>
      <c r="F33" s="8">
        <f t="shared" si="4"/>
        <v>0.01</v>
      </c>
      <c r="G33" s="2"/>
      <c r="H33" s="13"/>
      <c r="I33" s="13"/>
      <c r="O33" s="25"/>
    </row>
    <row r="34" spans="1:15">
      <c r="A34" s="7">
        <v>13</v>
      </c>
      <c r="B34" s="8">
        <f t="shared" si="0"/>
        <v>9.9990000999800025E-14</v>
      </c>
      <c r="C34" s="8">
        <f t="shared" si="1"/>
        <v>9.9990000999861106E-6</v>
      </c>
      <c r="D34" s="8">
        <f t="shared" si="2"/>
        <v>9.999000099980003E-2</v>
      </c>
      <c r="E34" s="8">
        <f t="shared" si="3"/>
        <v>1E-13</v>
      </c>
      <c r="F34" s="8">
        <f t="shared" si="4"/>
        <v>9.9999999999999992E-2</v>
      </c>
      <c r="G34" s="2"/>
      <c r="H34" s="13"/>
      <c r="I34" s="13"/>
      <c r="O34" s="25"/>
    </row>
    <row r="35" spans="1:15">
      <c r="A35" s="7">
        <v>14</v>
      </c>
      <c r="B35" s="8">
        <f t="shared" si="0"/>
        <v>9.9999000009998881E-16</v>
      </c>
      <c r="C35" s="8">
        <f t="shared" si="1"/>
        <v>9.9999000011119499E-7</v>
      </c>
      <c r="D35" s="8">
        <f t="shared" si="2"/>
        <v>9.9999000009998895E-2</v>
      </c>
      <c r="E35" s="8">
        <f t="shared" si="3"/>
        <v>1E-14</v>
      </c>
      <c r="F35" s="8">
        <f t="shared" si="4"/>
        <v>1</v>
      </c>
      <c r="G35" s="2"/>
      <c r="H35" s="13"/>
      <c r="I35" s="13"/>
      <c r="O35" s="25"/>
    </row>
    <row r="36" spans="1:15">
      <c r="A36" s="20"/>
      <c r="B36" s="12"/>
      <c r="C36" s="12"/>
      <c r="D36" s="12"/>
      <c r="E36" s="12"/>
      <c r="F36" s="12"/>
      <c r="G36" s="2"/>
      <c r="H36" s="13"/>
      <c r="I36" s="13"/>
      <c r="O36" s="25"/>
    </row>
    <row r="37" spans="1:15">
      <c r="A37" s="11"/>
      <c r="B37" s="12"/>
      <c r="C37" s="12"/>
      <c r="D37" s="12"/>
      <c r="E37" s="12"/>
      <c r="F37" s="12"/>
      <c r="G37" s="2"/>
      <c r="H37" s="13"/>
      <c r="I37" s="13"/>
    </row>
    <row r="38" spans="1:15">
      <c r="A38" s="11"/>
      <c r="B38" s="12"/>
      <c r="C38" s="12"/>
      <c r="D38" s="12"/>
      <c r="E38" s="12"/>
      <c r="F38" s="12"/>
      <c r="G38" s="2"/>
      <c r="H38" s="13"/>
      <c r="I38" s="13"/>
    </row>
    <row r="39" spans="1:15">
      <c r="A39" s="11"/>
      <c r="B39" s="12"/>
      <c r="C39" s="12"/>
      <c r="D39" s="12"/>
      <c r="E39" s="12"/>
      <c r="F39" s="12"/>
      <c r="G39" s="2"/>
      <c r="H39" s="13"/>
      <c r="I39" s="13"/>
    </row>
    <row r="40" spans="1:15">
      <c r="A40" s="11"/>
      <c r="B40" s="12"/>
      <c r="C40" s="12"/>
      <c r="D40" s="12"/>
      <c r="E40" s="12"/>
      <c r="F40" s="12"/>
      <c r="G40" s="2"/>
      <c r="H40" s="13"/>
      <c r="I40" s="13"/>
    </row>
    <row r="41" spans="1:15">
      <c r="A41" s="11"/>
      <c r="B41" s="12"/>
      <c r="C41" s="12"/>
      <c r="D41" s="12"/>
      <c r="E41" s="12"/>
      <c r="F41" s="12"/>
      <c r="G41" s="2"/>
      <c r="H41" s="13"/>
      <c r="I41" s="13"/>
    </row>
    <row r="42" spans="1:15">
      <c r="A42" s="11"/>
      <c r="B42" s="12"/>
      <c r="C42" s="12"/>
      <c r="D42" s="12"/>
      <c r="E42" s="12"/>
      <c r="F42" s="12"/>
      <c r="G42" s="2"/>
      <c r="H42" s="13"/>
      <c r="I42" s="13"/>
    </row>
    <row r="43" spans="1:15">
      <c r="A43" s="11"/>
      <c r="B43" s="12"/>
      <c r="C43" s="12"/>
      <c r="D43" s="12"/>
      <c r="E43" s="12"/>
      <c r="F43" s="12"/>
      <c r="G43" s="2"/>
      <c r="H43" s="13"/>
      <c r="I43" s="13"/>
    </row>
    <row r="44" spans="1:15">
      <c r="A44" s="11"/>
      <c r="B44" s="12"/>
      <c r="C44" s="12"/>
      <c r="D44" s="12"/>
      <c r="E44" s="12"/>
      <c r="F44" s="12"/>
      <c r="G44" s="2"/>
      <c r="H44" s="13"/>
      <c r="I44" s="13"/>
    </row>
    <row r="45" spans="1:15">
      <c r="A45" s="11"/>
      <c r="B45" s="12"/>
      <c r="C45" s="12"/>
      <c r="D45" s="12"/>
      <c r="E45" s="12"/>
      <c r="F45" s="12"/>
      <c r="G45" s="2"/>
      <c r="H45" s="13"/>
      <c r="I45" s="13"/>
    </row>
    <row r="46" spans="1:15">
      <c r="A46" s="11"/>
      <c r="B46" s="12"/>
      <c r="C46" s="12"/>
      <c r="D46" s="12"/>
      <c r="E46" s="12"/>
      <c r="F46" s="12"/>
      <c r="G46" s="2"/>
      <c r="H46" s="13"/>
      <c r="I46" s="13"/>
    </row>
    <row r="47" spans="1:15">
      <c r="A47" s="11"/>
      <c r="B47" s="12"/>
      <c r="C47" s="12"/>
      <c r="D47" s="12"/>
      <c r="E47" s="12"/>
      <c r="F47" s="12"/>
      <c r="G47" s="2"/>
      <c r="H47" s="13"/>
      <c r="I47" s="13"/>
    </row>
    <row r="49" spans="1:9" ht="18.75">
      <c r="A49" s="5" t="s">
        <v>0</v>
      </c>
      <c r="B49" s="18" t="s">
        <v>12</v>
      </c>
      <c r="C49" s="5" t="s">
        <v>13</v>
      </c>
      <c r="D49" s="17" t="s">
        <v>14</v>
      </c>
      <c r="E49" s="15" t="s">
        <v>15</v>
      </c>
      <c r="F49" s="16" t="s">
        <v>16</v>
      </c>
      <c r="H49" s="19"/>
      <c r="I49" s="19"/>
    </row>
    <row r="50" spans="1:9">
      <c r="A50" s="6">
        <f>A10</f>
        <v>0</v>
      </c>
      <c r="B50" s="6">
        <f>+LOG(B10)</f>
        <v>-1.0000043429231089</v>
      </c>
      <c r="C50" s="6">
        <f t="shared" ref="C50:F50" si="10">+LOG(C10)</f>
        <v>-6.0000043429185848</v>
      </c>
      <c r="D50" s="6">
        <f t="shared" si="10"/>
        <v>-15.000004366804657</v>
      </c>
      <c r="E50" s="6">
        <f t="shared" si="10"/>
        <v>0</v>
      </c>
      <c r="F50" s="6">
        <f t="shared" si="10"/>
        <v>-14</v>
      </c>
      <c r="H50" s="20"/>
      <c r="I50" s="11"/>
    </row>
    <row r="51" spans="1:9">
      <c r="A51" s="6">
        <f t="shared" ref="A51:A57" si="11">A11</f>
        <v>1</v>
      </c>
      <c r="B51" s="6">
        <f t="shared" ref="B51:F51" si="12">+LOG(B11)</f>
        <v>-1.0000434272772969</v>
      </c>
      <c r="C51" s="6">
        <f t="shared" si="12"/>
        <v>-5.0000434272770553</v>
      </c>
      <c r="D51" s="6">
        <f t="shared" si="12"/>
        <v>-13.000043424834045</v>
      </c>
      <c r="E51" s="6">
        <f t="shared" si="12"/>
        <v>-1</v>
      </c>
      <c r="F51" s="6">
        <f t="shared" si="12"/>
        <v>-13</v>
      </c>
      <c r="H51" s="20"/>
      <c r="I51" s="11"/>
    </row>
    <row r="52" spans="1:9">
      <c r="A52" s="6">
        <f t="shared" si="11"/>
        <v>2</v>
      </c>
      <c r="B52" s="6">
        <f t="shared" ref="B52:F52" si="13">+LOG(B12)</f>
        <v>-1.0004340775227045</v>
      </c>
      <c r="C52" s="6">
        <f t="shared" si="13"/>
        <v>-4.000434077522752</v>
      </c>
      <c r="D52" s="6">
        <f t="shared" si="13"/>
        <v>-11.000434077666712</v>
      </c>
      <c r="E52" s="6">
        <f t="shared" si="13"/>
        <v>-2</v>
      </c>
      <c r="F52" s="6">
        <f t="shared" si="13"/>
        <v>-12</v>
      </c>
      <c r="H52" s="20"/>
      <c r="I52" s="11"/>
    </row>
    <row r="53" spans="1:9">
      <c r="A53" s="6">
        <f t="shared" si="11"/>
        <v>3</v>
      </c>
      <c r="B53" s="6">
        <f t="shared" ref="B53:F53" si="14">+LOG(B13)</f>
        <v>-1.0043213780825879</v>
      </c>
      <c r="C53" s="6">
        <f t="shared" si="14"/>
        <v>-3.0043213780825879</v>
      </c>
      <c r="D53" s="6">
        <f t="shared" si="14"/>
        <v>-9.0043213780455904</v>
      </c>
      <c r="E53" s="6">
        <f t="shared" si="14"/>
        <v>-3</v>
      </c>
      <c r="F53" s="6">
        <f t="shared" si="14"/>
        <v>-11</v>
      </c>
      <c r="H53" s="20"/>
      <c r="I53" s="11"/>
    </row>
    <row r="54" spans="1:9">
      <c r="A54" s="6">
        <f t="shared" si="11"/>
        <v>4</v>
      </c>
      <c r="B54" s="6">
        <f t="shared" ref="B54:F54" si="15">+LOG(B14)</f>
        <v>-1.041393079971211</v>
      </c>
      <c r="C54" s="6">
        <f t="shared" si="15"/>
        <v>-2.0413930799712108</v>
      </c>
      <c r="D54" s="6">
        <f t="shared" si="15"/>
        <v>-7.0413930799739761</v>
      </c>
      <c r="E54" s="6">
        <f t="shared" si="15"/>
        <v>-4</v>
      </c>
      <c r="F54" s="6">
        <f t="shared" si="15"/>
        <v>-10</v>
      </c>
      <c r="H54" s="20"/>
      <c r="I54" s="11"/>
    </row>
    <row r="55" spans="1:9">
      <c r="A55" s="6">
        <f t="shared" si="11"/>
        <v>5</v>
      </c>
      <c r="B55" s="6">
        <f t="shared" ref="B55:F55" si="16">+LOG(B15)</f>
        <v>-1.3010517098452263</v>
      </c>
      <c r="C55" s="6">
        <f t="shared" si="16"/>
        <v>-1.3010517098452263</v>
      </c>
      <c r="D55" s="6">
        <f t="shared" si="16"/>
        <v>-5.301051709844991</v>
      </c>
      <c r="E55" s="6">
        <f t="shared" si="16"/>
        <v>-5</v>
      </c>
      <c r="F55" s="6">
        <f t="shared" si="16"/>
        <v>-9</v>
      </c>
      <c r="H55" s="20"/>
      <c r="I55" s="11"/>
    </row>
    <row r="56" spans="1:9">
      <c r="A56" s="6">
        <f t="shared" si="11"/>
        <v>6</v>
      </c>
      <c r="B56" s="6">
        <f t="shared" ref="B56:F56" si="17">+LOG(B16)</f>
        <v>-2.0417873189717519</v>
      </c>
      <c r="C56" s="6">
        <f t="shared" si="17"/>
        <v>-1.0417873189717517</v>
      </c>
      <c r="D56" s="6">
        <f t="shared" si="17"/>
        <v>-4.0417873189717453</v>
      </c>
      <c r="E56" s="6">
        <f t="shared" si="17"/>
        <v>-6</v>
      </c>
      <c r="F56" s="6">
        <f t="shared" si="17"/>
        <v>-8</v>
      </c>
      <c r="H56" s="20"/>
      <c r="I56" s="11"/>
    </row>
    <row r="57" spans="1:9">
      <c r="A57" s="6">
        <f t="shared" si="11"/>
        <v>7</v>
      </c>
      <c r="B57" s="6">
        <f t="shared" ref="B57:F57" si="18">+LOG(B17)</f>
        <v>-3.0086001717619175</v>
      </c>
      <c r="C57" s="6">
        <f t="shared" si="18"/>
        <v>-1.0086001717619175</v>
      </c>
      <c r="D57" s="6">
        <f t="shared" si="18"/>
        <v>-3.0086001717619193</v>
      </c>
      <c r="E57" s="6">
        <f t="shared" si="18"/>
        <v>-7</v>
      </c>
      <c r="F57" s="6">
        <f t="shared" si="18"/>
        <v>-7</v>
      </c>
      <c r="H57" s="20"/>
      <c r="I57" s="11"/>
    </row>
    <row r="58" spans="1:9">
      <c r="A58" s="6">
        <f>A29</f>
        <v>8</v>
      </c>
      <c r="B58" s="6">
        <f t="shared" ref="B58:F58" si="19">+LOG(B29)</f>
        <v>-4.0417873189717515</v>
      </c>
      <c r="C58" s="6">
        <f t="shared" si="19"/>
        <v>-1.0417873189717517</v>
      </c>
      <c r="D58" s="6">
        <f t="shared" si="19"/>
        <v>-2.0417873189717519</v>
      </c>
      <c r="E58" s="6">
        <f t="shared" si="19"/>
        <v>-8</v>
      </c>
      <c r="F58" s="6">
        <f t="shared" si="19"/>
        <v>-6</v>
      </c>
      <c r="H58" s="20"/>
      <c r="I58" s="11"/>
    </row>
    <row r="59" spans="1:9">
      <c r="A59" s="6">
        <f>A30</f>
        <v>9</v>
      </c>
      <c r="B59" s="6">
        <f t="shared" ref="B59:F59" si="20">+LOG(B30)</f>
        <v>-5.3010517098452263</v>
      </c>
      <c r="C59" s="6">
        <f t="shared" si="20"/>
        <v>-1.3010517098452263</v>
      </c>
      <c r="D59" s="6">
        <f t="shared" si="20"/>
        <v>-1.3010517098452263</v>
      </c>
      <c r="E59" s="6">
        <f t="shared" si="20"/>
        <v>-9</v>
      </c>
      <c r="F59" s="6">
        <f t="shared" si="20"/>
        <v>-5</v>
      </c>
      <c r="H59" s="20"/>
      <c r="I59" s="11"/>
    </row>
    <row r="60" spans="1:9">
      <c r="A60" s="6">
        <f>A31</f>
        <v>10</v>
      </c>
      <c r="B60" s="6">
        <f t="shared" ref="B60:F60" si="21">+LOG(B31)</f>
        <v>-7.0413930799712112</v>
      </c>
      <c r="C60" s="6">
        <f t="shared" si="21"/>
        <v>-2.0413930799712117</v>
      </c>
      <c r="D60" s="6">
        <f t="shared" si="21"/>
        <v>-1.0413930799712108</v>
      </c>
      <c r="E60" s="6">
        <f t="shared" si="21"/>
        <v>-10</v>
      </c>
      <c r="F60" s="6">
        <f t="shared" si="21"/>
        <v>-4</v>
      </c>
      <c r="H60" s="20"/>
      <c r="I60" s="11"/>
    </row>
    <row r="61" spans="1:9">
      <c r="A61" s="6">
        <f>A32</f>
        <v>11</v>
      </c>
      <c r="B61" s="6">
        <f t="shared" ref="B61:F61" si="22">+LOG(B32)</f>
        <v>-9.0043213780825884</v>
      </c>
      <c r="C61" s="6">
        <f t="shared" si="22"/>
        <v>-3.004321378082583</v>
      </c>
      <c r="D61" s="6">
        <f t="shared" si="22"/>
        <v>-1.0043213780825879</v>
      </c>
      <c r="E61" s="6">
        <f t="shared" si="22"/>
        <v>-11</v>
      </c>
      <c r="F61" s="6">
        <f t="shared" si="22"/>
        <v>-3</v>
      </c>
      <c r="H61" s="20"/>
      <c r="I61" s="11"/>
    </row>
    <row r="62" spans="1:9">
      <c r="A62" s="6">
        <f>A33</f>
        <v>12</v>
      </c>
      <c r="B62" s="6">
        <f t="shared" ref="B62:F62" si="23">+LOG(B33)</f>
        <v>-11.000434077522705</v>
      </c>
      <c r="C62" s="6">
        <f t="shared" si="23"/>
        <v>-4.0004340775226872</v>
      </c>
      <c r="D62" s="6">
        <f t="shared" si="23"/>
        <v>-1.0004340775227047</v>
      </c>
      <c r="E62" s="6">
        <f t="shared" si="23"/>
        <v>-12</v>
      </c>
      <c r="F62" s="6">
        <f t="shared" si="23"/>
        <v>-2</v>
      </c>
      <c r="H62" s="20"/>
      <c r="I62" s="11"/>
    </row>
    <row r="63" spans="1:9">
      <c r="A63" s="6">
        <f>A34</f>
        <v>13</v>
      </c>
      <c r="B63" s="6">
        <f t="shared" ref="B63:F63" si="24">+LOG(B34)</f>
        <v>-13.000043427277298</v>
      </c>
      <c r="C63" s="6">
        <f t="shared" si="24"/>
        <v>-5.0000434272770313</v>
      </c>
      <c r="D63" s="6">
        <f t="shared" si="24"/>
        <v>-1.0000434272772969</v>
      </c>
      <c r="E63" s="6">
        <f t="shared" si="24"/>
        <v>-13</v>
      </c>
      <c r="F63" s="6">
        <f t="shared" si="24"/>
        <v>-1</v>
      </c>
      <c r="H63" s="20"/>
      <c r="I63" s="11"/>
    </row>
    <row r="64" spans="1:9">
      <c r="A64" s="6">
        <f>A35</f>
        <v>14</v>
      </c>
      <c r="B64" s="6">
        <f t="shared" ref="B64:F64" si="25">+LOG(B35)</f>
        <v>-15.000004342923109</v>
      </c>
      <c r="C64" s="6">
        <f t="shared" si="25"/>
        <v>-6.0000043429182419</v>
      </c>
      <c r="D64" s="6">
        <f t="shared" si="25"/>
        <v>-1.0000043429231089</v>
      </c>
      <c r="E64" s="6">
        <f t="shared" si="25"/>
        <v>-14</v>
      </c>
      <c r="F64" s="6">
        <f t="shared" si="25"/>
        <v>0</v>
      </c>
      <c r="H64" s="20"/>
      <c r="I64" s="11"/>
    </row>
    <row r="65" spans="1:6">
      <c r="B65" s="3"/>
      <c r="C65" s="3"/>
      <c r="D65" s="3"/>
    </row>
    <row r="66" spans="1:6" ht="15.75">
      <c r="A66" s="33"/>
      <c r="B66" s="33"/>
      <c r="C66" s="33"/>
      <c r="D66" s="33"/>
      <c r="E66" s="33"/>
      <c r="F66" s="33"/>
    </row>
    <row r="67" spans="1:6">
      <c r="B67" s="3"/>
      <c r="C67" s="3"/>
      <c r="D67" s="3"/>
    </row>
    <row r="68" spans="1:6">
      <c r="B68" s="3"/>
      <c r="C68" s="3"/>
      <c r="D68" s="3"/>
    </row>
    <row r="69" spans="1:6">
      <c r="B69" s="3"/>
      <c r="C69" s="3"/>
      <c r="D69" s="3"/>
    </row>
    <row r="70" spans="1:6">
      <c r="B70" s="3"/>
      <c r="C70" s="3"/>
      <c r="D70" s="3"/>
    </row>
    <row r="71" spans="1:6">
      <c r="B71" s="3"/>
      <c r="C71" s="3"/>
      <c r="D71" s="3"/>
    </row>
    <row r="72" spans="1:6">
      <c r="B72" s="3"/>
      <c r="C72" s="3"/>
      <c r="D72" s="3"/>
    </row>
    <row r="73" spans="1:6">
      <c r="B73" s="3"/>
      <c r="C73" s="3"/>
      <c r="D73" s="3"/>
    </row>
    <row r="74" spans="1:6">
      <c r="B74" s="3"/>
      <c r="C74" s="3"/>
      <c r="D74" s="3"/>
    </row>
    <row r="75" spans="1:6">
      <c r="B75" s="3"/>
      <c r="C75" s="3"/>
      <c r="D75" s="3"/>
    </row>
    <row r="76" spans="1:6">
      <c r="B76" s="3"/>
      <c r="C76" s="3"/>
      <c r="D76" s="3"/>
    </row>
    <row r="77" spans="1:6">
      <c r="B77" s="3"/>
      <c r="C77" s="3"/>
      <c r="D77" s="3"/>
    </row>
    <row r="78" spans="1:6">
      <c r="B78" s="3"/>
      <c r="C78" s="3"/>
      <c r="D78" s="3"/>
    </row>
    <row r="79" spans="1:6">
      <c r="B79" s="3"/>
      <c r="C79" s="3"/>
      <c r="D79" s="3"/>
    </row>
    <row r="80" spans="1:6">
      <c r="B80" s="3"/>
      <c r="C80" s="3"/>
      <c r="D80" s="3"/>
    </row>
    <row r="81" spans="2:4">
      <c r="B81" s="3"/>
      <c r="C81" s="3"/>
      <c r="D81" s="3"/>
    </row>
    <row r="82" spans="2:4">
      <c r="B82" s="3"/>
      <c r="C82" s="3"/>
      <c r="D82" s="3"/>
    </row>
    <row r="83" spans="2:4">
      <c r="B83" s="3"/>
      <c r="C83" s="3"/>
      <c r="D83" s="3"/>
    </row>
    <row r="84" spans="2:4">
      <c r="B84" s="3"/>
      <c r="C84" s="3"/>
      <c r="D84" s="3"/>
    </row>
    <row r="85" spans="2:4">
      <c r="B85" s="3"/>
      <c r="C85" s="3"/>
      <c r="D85" s="3"/>
    </row>
    <row r="86" spans="2:4">
      <c r="B86" s="3"/>
      <c r="C86" s="3"/>
      <c r="D86" s="3"/>
    </row>
    <row r="87" spans="2:4">
      <c r="B87" s="3"/>
      <c r="C87" s="3"/>
      <c r="D87" s="3"/>
    </row>
    <row r="88" spans="2:4">
      <c r="B88" s="3"/>
      <c r="C88" s="3"/>
      <c r="D88" s="3"/>
    </row>
    <row r="89" spans="2:4">
      <c r="B89" s="3"/>
      <c r="C89" s="3"/>
      <c r="D89" s="3"/>
    </row>
    <row r="90" spans="2:4">
      <c r="B90" s="3"/>
      <c r="C90" s="3"/>
      <c r="D90" s="3"/>
    </row>
    <row r="91" spans="2:4">
      <c r="B91" s="3"/>
      <c r="C91" s="3"/>
      <c r="D91" s="3"/>
    </row>
    <row r="92" spans="2:4">
      <c r="B92" s="3"/>
      <c r="C92" s="3"/>
      <c r="D92" s="3"/>
    </row>
    <row r="93" spans="2:4">
      <c r="B93" s="3"/>
      <c r="C93" s="3"/>
      <c r="D93" s="3"/>
    </row>
    <row r="94" spans="2:4">
      <c r="B94" s="3"/>
      <c r="C94" s="3"/>
      <c r="D94" s="3"/>
    </row>
    <row r="95" spans="2:4">
      <c r="B95" s="3"/>
      <c r="C95" s="3"/>
      <c r="D95" s="3"/>
    </row>
    <row r="96" spans="2:4">
      <c r="B96" s="3"/>
      <c r="C96" s="3"/>
      <c r="D96" s="3"/>
    </row>
    <row r="97" spans="2:4">
      <c r="B97" s="3"/>
      <c r="C97" s="3"/>
      <c r="D97" s="3"/>
    </row>
    <row r="98" spans="2:4">
      <c r="B98" s="3"/>
      <c r="C98" s="3"/>
      <c r="D98" s="3"/>
    </row>
    <row r="99" spans="2:4">
      <c r="B99" s="3"/>
      <c r="C99" s="3"/>
      <c r="D99" s="3"/>
    </row>
    <row r="100" spans="2:4">
      <c r="B100" s="3"/>
      <c r="C100" s="3"/>
      <c r="D100" s="3"/>
    </row>
    <row r="101" spans="2:4">
      <c r="B101" s="3"/>
      <c r="C101" s="3"/>
      <c r="D101" s="3"/>
    </row>
    <row r="102" spans="2:4">
      <c r="B102" s="3"/>
      <c r="C102" s="3"/>
      <c r="D102" s="3"/>
    </row>
    <row r="103" spans="2:4">
      <c r="B103" s="3"/>
      <c r="C103" s="3"/>
      <c r="D103" s="3"/>
    </row>
    <row r="104" spans="2:4">
      <c r="B104" s="3"/>
      <c r="C104" s="3"/>
      <c r="D104" s="3"/>
    </row>
    <row r="105" spans="2:4">
      <c r="B105" s="3"/>
      <c r="C105" s="3"/>
      <c r="D105" s="3"/>
    </row>
    <row r="106" spans="2:4">
      <c r="B106" s="3"/>
      <c r="C106" s="3"/>
      <c r="D106" s="3"/>
    </row>
    <row r="107" spans="2:4">
      <c r="B107" s="3"/>
      <c r="C107" s="3"/>
      <c r="D107" s="3"/>
    </row>
    <row r="108" spans="2:4">
      <c r="B108" s="3"/>
      <c r="C108" s="3"/>
      <c r="D108" s="3"/>
    </row>
    <row r="109" spans="2:4">
      <c r="B109" s="3"/>
      <c r="C109" s="3"/>
      <c r="D109" s="3"/>
    </row>
    <row r="110" spans="2:4">
      <c r="B110" s="3"/>
      <c r="C110" s="3"/>
      <c r="D110" s="3"/>
    </row>
    <row r="111" spans="2:4">
      <c r="B111" s="3"/>
      <c r="C111" s="3"/>
      <c r="D111" s="3"/>
    </row>
    <row r="112" spans="2:4">
      <c r="B112" s="3"/>
      <c r="C112" s="3"/>
      <c r="D112" s="3"/>
    </row>
    <row r="113" spans="2:4">
      <c r="B113" s="3"/>
      <c r="C113" s="3"/>
      <c r="D113" s="3"/>
    </row>
    <row r="114" spans="2:4">
      <c r="B114" s="3"/>
      <c r="C114" s="3"/>
      <c r="D114" s="3"/>
    </row>
    <row r="115" spans="2:4">
      <c r="B115" s="3"/>
      <c r="C115" s="3"/>
      <c r="D115" s="3"/>
    </row>
    <row r="116" spans="2:4">
      <c r="B116" s="3"/>
      <c r="C116" s="3"/>
      <c r="D116" s="3"/>
    </row>
    <row r="117" spans="2:4">
      <c r="B117" s="3"/>
      <c r="C117" s="3"/>
      <c r="D117" s="3"/>
    </row>
    <row r="118" spans="2:4">
      <c r="B118" s="3"/>
      <c r="C118" s="3"/>
      <c r="D118" s="3"/>
    </row>
    <row r="119" spans="2:4">
      <c r="B119" s="3"/>
      <c r="C119" s="3"/>
      <c r="D119" s="3"/>
    </row>
    <row r="120" spans="2:4">
      <c r="B120" s="3"/>
      <c r="C120" s="3"/>
      <c r="D120" s="3"/>
    </row>
  </sheetData>
  <mergeCells count="2">
    <mergeCell ref="A66:F66"/>
    <mergeCell ref="A1:B1"/>
  </mergeCells>
  <printOptions horizontalCentered="1" verticalCentered="1"/>
  <pageMargins left="0" right="0" top="0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H2A</vt:lpstr>
      <vt:lpstr>Foglio2</vt:lpstr>
      <vt:lpstr>Foglio3</vt:lpstr>
      <vt:lpstr>H2A!Area_stampa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</dc:creator>
  <cp:lastModifiedBy>luisa</cp:lastModifiedBy>
  <cp:lastPrinted>2018-08-01T16:17:16Z</cp:lastPrinted>
  <dcterms:created xsi:type="dcterms:W3CDTF">2018-02-13T01:53:54Z</dcterms:created>
  <dcterms:modified xsi:type="dcterms:W3CDTF">2018-08-01T16:38:17Z</dcterms:modified>
</cp:coreProperties>
</file>